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ilaw\Downloads\"/>
    </mc:Choice>
  </mc:AlternateContent>
  <xr:revisionPtr revIDLastSave="0" documentId="13_ncr:1_{B51BEA64-EF9A-4D73-8564-FB153C69A236}" xr6:coauthVersionLast="47" xr6:coauthVersionMax="47" xr10:uidLastSave="{00000000-0000-0000-0000-000000000000}"/>
  <bookViews>
    <workbookView xWindow="-120" yWindow="-120" windowWidth="29040" windowHeight="15720" tabRatio="500" firstSheet="1" activeTab="1" xr2:uid="{00000000-000D-0000-FFFF-FFFF00000000}"/>
  </bookViews>
  <sheets>
    <sheet name="1.セルフ診断(15問)" sheetId="1" r:id="rId1"/>
    <sheet name="2.コア技術マッピング" sheetId="2" r:id="rId2"/>
    <sheet name="3.SC依存度マップ" sheetId="3" r:id="rId3"/>
    <sheet name="4.改善アクション" sheetId="4" r:id="rId4"/>
    <sheet name="5.診断ダッシュボード" sheetId="5" r:id="rId5"/>
    <sheet name="6.結果コメント雛形" sheetId="6" r:id="rId6"/>
  </sheets>
  <definedNames>
    <definedName name="_xlnm.Print_Titles" localSheetId="0">'1.セルフ診断(15問)'!$1:$2</definedName>
    <definedName name="_xlnm.Print_Titles" localSheetId="1">'2.コア技術マッピング'!$1:$2</definedName>
    <definedName name="_xlnm.Print_Titles" localSheetId="2">'3.SC依存度マップ'!$1:$2</definedName>
    <definedName name="_xlnm.Print_Titles" localSheetId="3">'4.改善アクション'!$1:$2</definedName>
    <definedName name="_xlnm.Print_Titles" localSheetId="4">'5.診断ダッシュボード'!$1:$2</definedName>
    <definedName name="_xlnm.Print_Titles" localSheetId="5">'6.結果コメント雛形'!$1:$2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2" i="3" l="1"/>
  <c r="E31" i="3"/>
  <c r="E30" i="3"/>
  <c r="E29" i="3"/>
  <c r="E28" i="3"/>
  <c r="E27" i="3"/>
  <c r="I13" i="3"/>
  <c r="I12" i="3"/>
  <c r="I11" i="3"/>
  <c r="I10" i="3"/>
  <c r="I9" i="3"/>
  <c r="I8" i="3"/>
  <c r="I7" i="3"/>
  <c r="I6" i="3"/>
  <c r="F30" i="2"/>
  <c r="G30" i="2" s="1"/>
  <c r="F29" i="2"/>
  <c r="G29" i="2" s="1"/>
  <c r="G28" i="2"/>
  <c r="F28" i="2"/>
  <c r="F27" i="2"/>
  <c r="G27" i="2" s="1"/>
  <c r="F26" i="2"/>
  <c r="G26" i="2" s="1"/>
  <c r="F25" i="2"/>
  <c r="G25" i="2" s="1"/>
  <c r="F24" i="2"/>
  <c r="G24" i="2" s="1"/>
  <c r="E23" i="1"/>
  <c r="E22" i="1"/>
  <c r="E21" i="1"/>
  <c r="E19" i="1"/>
  <c r="E18" i="1"/>
  <c r="E17" i="1"/>
  <c r="E16" i="1"/>
  <c r="E14" i="1"/>
  <c r="E13" i="1"/>
  <c r="E12" i="1"/>
  <c r="E11" i="1"/>
  <c r="E9" i="1"/>
  <c r="E8" i="1"/>
  <c r="E7" i="1"/>
  <c r="E6" i="1"/>
  <c r="D27" i="1" l="1"/>
  <c r="D29" i="1"/>
  <c r="D28" i="1"/>
  <c r="D30" i="1"/>
  <c r="D26" i="1"/>
  <c r="F27" i="1" l="1"/>
  <c r="C7" i="5"/>
  <c r="F29" i="1"/>
  <c r="C9" i="5"/>
  <c r="F28" i="1"/>
  <c r="C8" i="5"/>
  <c r="E7" i="5"/>
  <c r="F7" i="5"/>
  <c r="D31" i="1"/>
  <c r="C5" i="5"/>
  <c r="B11" i="5"/>
  <c r="F26" i="1"/>
  <c r="C6" i="5"/>
  <c r="E9" i="5" l="1"/>
  <c r="F9" i="5"/>
  <c r="E8" i="5"/>
  <c r="F8" i="5"/>
  <c r="E5" i="5"/>
  <c r="F5" i="5"/>
  <c r="E6" i="5"/>
  <c r="F6" i="5"/>
</calcChain>
</file>

<file path=xl/sharedStrings.xml><?xml version="1.0" encoding="utf-8"?>
<sst xmlns="http://schemas.openxmlformats.org/spreadsheetml/2006/main" count="337" uniqueCount="256">
  <si>
    <t>経済安全保障セルフ診断（15問・5分版）</t>
  </si>
  <si>
    <t>出典：経済産業省「経済安全保障経営ガイドライン（第1版）」2026年1月23日　|　回答方法：各質問のドロップダウンから「はい」「一部」「いいえ」「該当なし」を選択してください</t>
  </si>
  <si>
    <t>No.</t>
  </si>
  <si>
    <t>区分</t>
  </si>
  <si>
    <t>質問</t>
  </si>
  <si>
    <t>該当なし</t>
  </si>
  <si>
    <t>スコア</t>
  </si>
  <si>
    <r>
      <rPr>
        <b/>
        <sz val="10"/>
        <color rgb="FFFFFFFF"/>
        <rFont val="Arial"/>
        <family val="2"/>
      </rPr>
      <t xml:space="preserve">A. </t>
    </r>
    <r>
      <rPr>
        <b/>
        <sz val="10"/>
        <color rgb="FFFFFFFF"/>
        <rFont val="Noto Sans CJK SC"/>
        <family val="2"/>
      </rPr>
      <t>経営認識（戦略レベル）</t>
    </r>
  </si>
  <si>
    <t>Q1</t>
  </si>
  <si>
    <t>経営認識</t>
  </si>
  <si>
    <t>自社製品・サービスについて、主要サプライヤー・顧客・委託先を含むサプライチェーンの全体像を把握していますか。</t>
  </si>
  <si>
    <t>Q2</t>
  </si>
  <si>
    <t>自社の技術・ノウハウの中で、「外部に流出すると重大な影響がある技術（コア技術）」を特定していますか。</t>
  </si>
  <si>
    <t>Q3</t>
  </si>
  <si>
    <t>地政学リスク・取引停止・技術流出などのリスクシナリオを検討していますか。</t>
  </si>
  <si>
    <t>Q4</t>
  </si>
  <si>
    <t>経営戦略や中期計画に、経済安全保障リスクを反映していますか。</t>
  </si>
  <si>
    <r>
      <rPr>
        <b/>
        <sz val="10"/>
        <color rgb="FFFFFFFF"/>
        <rFont val="Arial"/>
        <family val="2"/>
      </rPr>
      <t xml:space="preserve">B. </t>
    </r>
    <r>
      <rPr>
        <b/>
        <sz val="10"/>
        <color rgb="FFFFFFFF"/>
        <rFont val="Noto Sans CJK SC"/>
        <family val="2"/>
      </rPr>
      <t>自律性（サプライチェーン）</t>
    </r>
  </si>
  <si>
    <t>Q5</t>
  </si>
  <si>
    <t>自律性</t>
  </si>
  <si>
    <t>調達判断において、価格だけでなく供給安定性や信頼性を考慮していますか。</t>
  </si>
  <si>
    <t>Q6</t>
  </si>
  <si>
    <t>特定の国・企業への依存度を把握し、代替供給の検討をしていますか。</t>
  </si>
  <si>
    <t>Q7</t>
  </si>
  <si>
    <t>重要原料や部品について、供給途絶時の対応策を検討していますか。</t>
  </si>
  <si>
    <t>Q8</t>
  </si>
  <si>
    <t>サプライヤーとリスク情報を共有する仕組みがありますか。</t>
  </si>
  <si>
    <r>
      <rPr>
        <b/>
        <sz val="10"/>
        <color rgb="FFFFFFFF"/>
        <rFont val="Arial"/>
        <family val="2"/>
      </rPr>
      <t xml:space="preserve">C. </t>
    </r>
    <r>
      <rPr>
        <b/>
        <sz val="10"/>
        <color rgb="FFFFFFFF"/>
        <rFont val="Noto Sans CJK SC"/>
        <family val="2"/>
      </rPr>
      <t>不可欠性（技術保護）</t>
    </r>
  </si>
  <si>
    <t>Q9</t>
  </si>
  <si>
    <t>不可欠性</t>
  </si>
  <si>
    <t>コア技術について、アクセス制限などの情報管理をしていますか。</t>
  </si>
  <si>
    <t>Q10</t>
  </si>
  <si>
    <t>共同研究や取引先の技術管理体制を確認していますか。</t>
  </si>
  <si>
    <t>Q11</t>
  </si>
  <si>
    <t>技術流出防止のための社内ルールや教育がありますか。</t>
  </si>
  <si>
    <t>Q12</t>
  </si>
  <si>
    <t>技術流出発生時の対応体制（原因分析・再発防止）がありますか。</t>
  </si>
  <si>
    <r>
      <rPr>
        <b/>
        <sz val="10"/>
        <color rgb="FFFFFFFF"/>
        <rFont val="Arial"/>
        <family val="2"/>
      </rPr>
      <t xml:space="preserve">D. </t>
    </r>
    <r>
      <rPr>
        <b/>
        <sz val="10"/>
        <color rgb="FFFFFFFF"/>
        <rFont val="Noto Sans CJK SC"/>
        <family val="2"/>
      </rPr>
      <t>ガバナンス</t>
    </r>
  </si>
  <si>
    <t>Q13</t>
  </si>
  <si>
    <t>ガバナンス</t>
  </si>
  <si>
    <t>政府政策・海外規制など、経済安全保障情報を収集していますか。</t>
  </si>
  <si>
    <t>Q14</t>
  </si>
  <si>
    <t>社内横断で経済安全保障を議論する体制がありますか。</t>
  </si>
  <si>
    <t>Q15</t>
  </si>
  <si>
    <t>補助金や政策支援など、ビジネス機会としても検討していますか。</t>
  </si>
  <si>
    <t>【スコア集計】</t>
  </si>
  <si>
    <t>経営認識（Q1-Q4）</t>
  </si>
  <si>
    <t>最大8点</t>
  </si>
  <si>
    <t>点</t>
  </si>
  <si>
    <t>自律性（Q5-Q8）</t>
  </si>
  <si>
    <t>不可欠性（Q9-Q12）</t>
  </si>
  <si>
    <t>ガバナンス（Q13-Q15）</t>
  </si>
  <si>
    <t>最大6点</t>
  </si>
  <si>
    <t>総合スコア（最大30点）</t>
  </si>
  <si>
    <t>リスク判定</t>
  </si>
  <si>
    <t>【判定基準】  ✅ 24-30点：安全　|　⚠️ 15-23点：要改善　|　🔴 0-14点：高リスク　|　「該当なし」はスコアに含みません</t>
  </si>
  <si>
    <t>コア技術マッピングシート</t>
  </si>
  <si>
    <t>※ 自社の技術を「代替困難性・戦略重要性・流出影響」の3軸（各5点満点）で評価し、Tier分類します</t>
  </si>
  <si>
    <r>
      <rPr>
        <b/>
        <sz val="11"/>
        <color rgb="FFFFFFFF"/>
        <rFont val="Arial"/>
        <family val="2"/>
      </rPr>
      <t>Step 1</t>
    </r>
    <r>
      <rPr>
        <b/>
        <sz val="11"/>
        <color rgb="FFFFFFFF"/>
        <rFont val="Noto Sans CJK SC"/>
        <family val="2"/>
      </rPr>
      <t>：製品・事業の整理</t>
    </r>
  </si>
  <si>
    <t>製品/事業名</t>
  </si>
  <si>
    <t>売上比率(%)</t>
  </si>
  <si>
    <t>主要市場</t>
  </si>
  <si>
    <t>備考</t>
  </si>
  <si>
    <r>
      <rPr>
        <b/>
        <sz val="11"/>
        <color rgb="FFFFFFFF"/>
        <rFont val="Arial"/>
        <family val="2"/>
      </rPr>
      <t>Step 2</t>
    </r>
    <r>
      <rPr>
        <b/>
        <sz val="11"/>
        <color rgb="FFFFFFFF"/>
        <rFont val="Noto Sans CJK SC"/>
        <family val="2"/>
      </rPr>
      <t>：技術分解（製品 → 技術領域 → 技術モジュール）</t>
    </r>
  </si>
  <si>
    <t>製品名</t>
  </si>
  <si>
    <t>技術領域</t>
  </si>
  <si>
    <t>技術モジュール</t>
  </si>
  <si>
    <t>説明</t>
  </si>
  <si>
    <r>
      <rPr>
        <b/>
        <sz val="11"/>
        <color rgb="FFFFFFFF"/>
        <rFont val="Arial"/>
        <family val="2"/>
      </rPr>
      <t>Step 3</t>
    </r>
    <r>
      <rPr>
        <b/>
        <sz val="11"/>
        <color rgb="FFFFFFFF"/>
        <rFont val="Noto Sans CJK SC"/>
        <family val="2"/>
      </rPr>
      <t>：コア技術評価（各項目</t>
    </r>
    <r>
      <rPr>
        <b/>
        <sz val="11"/>
        <color rgb="FFFFFFFF"/>
        <rFont val="Arial"/>
        <family val="2"/>
      </rPr>
      <t>1</t>
    </r>
    <r>
      <rPr>
        <b/>
        <sz val="11"/>
        <color rgb="FFFFFFFF"/>
        <rFont val="Noto Sans CJK SC"/>
        <family val="2"/>
      </rPr>
      <t>〜</t>
    </r>
    <r>
      <rPr>
        <b/>
        <sz val="11"/>
        <color rgb="FFFFFFFF"/>
        <rFont val="Arial"/>
        <family val="2"/>
      </rPr>
      <t>5</t>
    </r>
    <r>
      <rPr>
        <b/>
        <sz val="11"/>
        <color rgb="FFFFFFFF"/>
        <rFont val="Noto Sans CJK SC"/>
        <family val="2"/>
      </rPr>
      <t>点で評価）</t>
    </r>
  </si>
  <si>
    <t>技術モジュール名</t>
  </si>
  <si>
    <t>代替困難性
(1-5)</t>
  </si>
  <si>
    <t>戦略重要性
(1-5)</t>
  </si>
  <si>
    <t>流出影響
(1-5)</t>
  </si>
  <si>
    <t>合計点</t>
  </si>
  <si>
    <r>
      <rPr>
        <b/>
        <sz val="10"/>
        <color rgb="FF1F3864"/>
        <rFont val="Arial"/>
        <family val="2"/>
      </rPr>
      <t>Tier</t>
    </r>
    <r>
      <rPr>
        <b/>
        <sz val="10"/>
        <color rgb="FF1F3864"/>
        <rFont val="Noto Sans CJK SC"/>
        <family val="2"/>
      </rPr>
      <t>分類</t>
    </r>
  </si>
  <si>
    <t>流出経路</t>
  </si>
  <si>
    <t>リスク評価</t>
  </si>
  <si>
    <t>対応方針</t>
  </si>
  <si>
    <t>【評価基準】  12-15点：Tier1コア（最重要・厳格管理）　|　8-11点：Tier2競争優位（重要・管理強化）　|　0-7点：Tier3一般（通常管理）</t>
  </si>
  <si>
    <t>サプライチェーン依存度マップ（Supply Chain Dependency Map）</t>
  </si>
  <si>
    <t>※ 主要部材について国・企業依存度とリスクを可視化します。代替可能性：○=代替あり　△=検討中　×=代替なし</t>
  </si>
  <si>
    <r>
      <rPr>
        <b/>
        <sz val="11"/>
        <color rgb="FFFFFFFF"/>
        <rFont val="Arial"/>
        <family val="2"/>
      </rPr>
      <t>Step 1</t>
    </r>
    <r>
      <rPr>
        <b/>
        <sz val="11"/>
        <color rgb="FFFFFFFF"/>
        <rFont val="Noto Sans CJK SC"/>
        <family val="2"/>
      </rPr>
      <t>：主要部材の整理</t>
    </r>
  </si>
  <si>
    <t>主要部材名</t>
  </si>
  <si>
    <t>サプライヤー名</t>
  </si>
  <si>
    <t>国</t>
  </si>
  <si>
    <t>調達比率(%)</t>
  </si>
  <si>
    <t>代替可能性</t>
  </si>
  <si>
    <t>企業依存度(%)</t>
  </si>
  <si>
    <t>リスク優先度</t>
  </si>
  <si>
    <r>
      <rPr>
        <b/>
        <sz val="11"/>
        <color rgb="FFFFFFFF"/>
        <rFont val="Arial"/>
        <family val="2"/>
      </rPr>
      <t>Step 2</t>
    </r>
    <r>
      <rPr>
        <b/>
        <sz val="11"/>
        <color rgb="FFFFFFFF"/>
        <rFont val="Noto Sans CJK SC"/>
        <family val="2"/>
      </rPr>
      <t>：国別依存度・地政学リスク評価</t>
    </r>
  </si>
  <si>
    <t>国・地域</t>
  </si>
  <si>
    <t>地政学リスク</t>
  </si>
  <si>
    <t>中国</t>
  </si>
  <si>
    <t>高</t>
  </si>
  <si>
    <t>台湾</t>
  </si>
  <si>
    <t>韓国</t>
  </si>
  <si>
    <t>中</t>
  </si>
  <si>
    <t>米国</t>
  </si>
  <si>
    <t>低</t>
  </si>
  <si>
    <t>EU</t>
  </si>
  <si>
    <t>日本</t>
  </si>
  <si>
    <t>その他</t>
  </si>
  <si>
    <r>
      <rPr>
        <b/>
        <sz val="11"/>
        <color rgb="FFFFFFFF"/>
        <rFont val="Arial"/>
        <family val="2"/>
      </rPr>
      <t>Step 3</t>
    </r>
    <r>
      <rPr>
        <b/>
        <sz val="11"/>
        <color rgb="FFFFFFFF"/>
        <rFont val="Noto Sans CJK SC"/>
        <family val="2"/>
      </rPr>
      <t>：企業依存度（単一サプライヤーリスク）</t>
    </r>
  </si>
  <si>
    <t>部材名</t>
  </si>
  <si>
    <t>依存度(%)</t>
  </si>
  <si>
    <t>対策</t>
  </si>
  <si>
    <t>改善アクションシート</t>
  </si>
  <si>
    <t>※ 診断結果に基づく具体的な対策を整理・追跡します</t>
  </si>
  <si>
    <r>
      <rPr>
        <b/>
        <sz val="11"/>
        <color rgb="FFFFFFFF"/>
        <rFont val="Arial"/>
        <family val="2"/>
      </rPr>
      <t xml:space="preserve">1. </t>
    </r>
    <r>
      <rPr>
        <b/>
        <sz val="11"/>
        <color rgb="FFFFFFFF"/>
        <rFont val="Noto Sans CJK SC"/>
        <family val="2"/>
      </rPr>
      <t>サプライチェーン対策</t>
    </r>
  </si>
  <si>
    <t>リスク項目</t>
  </si>
  <si>
    <t>現状・課題</t>
  </si>
  <si>
    <t>具体的対策</t>
  </si>
  <si>
    <t>担当部署</t>
  </si>
  <si>
    <t>目標期限</t>
  </si>
  <si>
    <t>優先度</t>
  </si>
  <si>
    <t>ステータス</t>
  </si>
  <si>
    <t>中国・特定国への過度な依存</t>
  </si>
  <si>
    <t>代替供給先の調査・選定・品質認証</t>
  </si>
  <si>
    <t>単一サプライヤー依存</t>
  </si>
  <si>
    <t>複数社化・在庫確保・フレーム契約締結</t>
  </si>
  <si>
    <t>物流リスク</t>
  </si>
  <si>
    <t>輸送ルート多様化・BCP策定</t>
  </si>
  <si>
    <t>間接依存（2次以上）の未把握</t>
  </si>
  <si>
    <t>サプライチェーン全体の可視化</t>
  </si>
  <si>
    <r>
      <rPr>
        <b/>
        <sz val="11"/>
        <color rgb="FFFFFFFF"/>
        <rFont val="Arial"/>
        <family val="2"/>
      </rPr>
      <t xml:space="preserve">2. </t>
    </r>
    <r>
      <rPr>
        <b/>
        <sz val="11"/>
        <color rgb="FFFFFFFF"/>
        <rFont val="Noto Sans CJK SC"/>
        <family val="2"/>
      </rPr>
      <t>技術保護対策</t>
    </r>
  </si>
  <si>
    <t>コア技術の未特定</t>
  </si>
  <si>
    <t>技術マッピング実施・Tier分類</t>
  </si>
  <si>
    <t>アクセス管理の不備</t>
  </si>
  <si>
    <t>アクセス制限・情報管理規程整備</t>
  </si>
  <si>
    <t>共同研究・取引先リスク</t>
  </si>
  <si>
    <t>契約条項強化・審査体制構築</t>
  </si>
  <si>
    <t>人材流出リスク</t>
  </si>
  <si>
    <t>退職時管理・競業避止・待遇改善</t>
  </si>
  <si>
    <t>技術流出時の対応未整備</t>
  </si>
  <si>
    <t>インシデント対応体制・報告ルート確立</t>
  </si>
  <si>
    <r>
      <rPr>
        <b/>
        <sz val="11"/>
        <color rgb="FFFFFFFF"/>
        <rFont val="Arial"/>
        <family val="2"/>
      </rPr>
      <t xml:space="preserve">3. </t>
    </r>
    <r>
      <rPr>
        <b/>
        <sz val="11"/>
        <color rgb="FFFFFFFF"/>
        <rFont val="Noto Sans CJK SC"/>
        <family val="2"/>
      </rPr>
      <t>組織・ガバナンス対策</t>
    </r>
  </si>
  <si>
    <t>経済安保担当不在</t>
  </si>
  <si>
    <t>専任担当者/部署の設置</t>
  </si>
  <si>
    <t>情報収集体制なし</t>
  </si>
  <si>
    <t>政策・規制のモニタリング体制構築</t>
  </si>
  <si>
    <t>社内教育不足</t>
  </si>
  <si>
    <t>経済安保研修プログラム実施</t>
  </si>
  <si>
    <t>経営層の関与不足</t>
  </si>
  <si>
    <t>取締役会への定期報告ルート確立</t>
  </si>
  <si>
    <t>補助金・支援制度の未活用</t>
  </si>
  <si>
    <t>経産省・各省庁支援制度の調査・申請</t>
  </si>
  <si>
    <t>経済安全保障診断 ダッシュボード</t>
  </si>
  <si>
    <t>診断日：                 　　　　　　　　会社名：                 　　　　　　　　担当者：</t>
  </si>
  <si>
    <t>【総合スコア・領域別スコア】</t>
  </si>
  <si>
    <t>総合スコア</t>
  </si>
  <si>
    <r>
      <rPr>
        <sz val="10"/>
        <color rgb="FF595959"/>
        <rFont val="Arial"/>
        <family val="2"/>
      </rPr>
      <t>/ 30</t>
    </r>
    <r>
      <rPr>
        <sz val="10"/>
        <color rgb="FF595959"/>
        <rFont val="Noto Sans CJK SC"/>
        <family val="2"/>
      </rPr>
      <t>点</t>
    </r>
  </si>
  <si>
    <t>【推奨ネクストアクション】</t>
  </si>
  <si>
    <r>
      <rPr>
        <sz val="10"/>
        <color rgb="FF595959"/>
        <rFont val="Arial"/>
        <family val="2"/>
      </rPr>
      <t>/ 8</t>
    </r>
    <r>
      <rPr>
        <sz val="10"/>
        <color rgb="FF595959"/>
        <rFont val="Noto Sans CJK SC"/>
        <family val="2"/>
      </rPr>
      <t>点</t>
    </r>
  </si>
  <si>
    <t>即時（1ヶ月以内）</t>
  </si>
  <si>
    <t>• 経営層への現状報告
• サプライチェーン依存度の概要把握</t>
  </si>
  <si>
    <t>短期（3ヶ月）</t>
  </si>
  <si>
    <t>• コア技術マッピングの実施
• 代替供給先の調査開始</t>
  </si>
  <si>
    <t>中期（6ヶ月）</t>
  </si>
  <si>
    <t>• 経済安保担当部署の設置
• サプライヤーとのリスク情報共有体制構築</t>
  </si>
  <si>
    <r>
      <rPr>
        <sz val="10"/>
        <color rgb="FF595959"/>
        <rFont val="Arial"/>
        <family val="2"/>
      </rPr>
      <t>/ 6</t>
    </r>
    <r>
      <rPr>
        <sz val="10"/>
        <color rgb="FF595959"/>
        <rFont val="Noto Sans CJK SC"/>
        <family val="2"/>
      </rPr>
      <t>点</t>
    </r>
  </si>
  <si>
    <t>継続対応</t>
  </si>
  <si>
    <t>• 政策・規制の定期モニタリング
• 年1回以上の診断・見直し</t>
  </si>
  <si>
    <t>診断結果コメント雛形（取締役会・経営報告用）</t>
  </si>
  <si>
    <t>※ スコアに応じて該当するコメントを選択・社名等をカスタマイズしてご使用ください</t>
  </si>
  <si>
    <t>■ 総合評価コメント</t>
  </si>
  <si>
    <t>【24-30点：安全】</t>
  </si>
  <si>
    <t>当社の経済安全保障対応体制は概ね整備されています。経営層の関与のもと、サプライチェーン管理・技術保護・ガバナンス体制が構築されており、継続的な改善とモニタリングを推奨します。特に地政学リスクの変化（米中競争・輸出規制強化等）に応じた定期的な見直しを実施してください。経産省ガイドライン（第1版、2026年1月）が示す「自律性」と「不可欠性」の両軸から、次のステップとして業界横断の情報共有や政府との連携強化を検討することを推奨します。</t>
  </si>
  <si>
    <t>【15-23点：要改善】</t>
  </si>
  <si>
    <t>当社の経済安全保障対応には改善の余地があります。特に低スコアの領域（自律性・不可欠性・ガバナンス）について、6ヶ月以内の改善計画策定を推奨します。経営層への報告と、優先度の高い施策（①サプライチェーン依存度調査、②コア技術の特定・格付け、③担当部署・責任者の設置）から着手してください。現状のままでは、主要仕入先が輸出規制対象となった場合や技術流出が発生した際に、経営陣の善管注意義務が問われるリスクがあります。</t>
  </si>
  <si>
    <t>【0-14点：高リスク】</t>
  </si>
  <si>
    <t>当社の経済安全保障対応は喫緊の課題です。サプライチェーン途絶・技術流出・規制対応の各リスクが顕在化する可能性があります。経営会議での即時検討と、専任担当者の任命、外部専門家の活用を強く推奨します。まずは現状把握（①依存度調査、②技術マッピング）から開始し、3ヶ月以内に経営層への報告と改善ロードマップを策定してください。なお、経産省「経済安全保障経営ガイドライン（第1版）」（2026年1月公表）への対応は、取締役の善管注意義務の観点からも経営責任として位置づけられます。</t>
  </si>
  <si>
    <t>■ 領域別コメント（低スコア時）</t>
  </si>
  <si>
    <t>【経営認識が低い場合（Q1-4で0-3点）】</t>
  </si>
  <si>
    <t>経済安全保障が経営議題として認識されていません。サプライチェーン途絶・技術流出・規制強化のリスクは、事業継続と企業価値に直接影響します。中期計画への反映と、経営層向けの現状報告書の作成を最初のステップとして推奨します。政府補助金（重要物資安定供給・重要技術育成など）の活用機会も存在します。</t>
  </si>
  <si>
    <t>【自律性が低い場合（Q5-8で0-3点）】</t>
  </si>
  <si>
    <t>サプライチェーン依存リスクが管理されていません。特定国・特定企業への過度な依存は、地政学リスク・自然災害・政策変更により供給途絶の可能性があります。優先アクション：①主要部材の依存度調査（国別・企業別）、②代替供給先の検討と平時の品質認証・基本契約締結、③重要部材の在庫確保計画、④サプライヤーとのリスク情報共有体制構築。「有事になってから代替先を探しても手遅れ」―平時の準備こそが自律性の鍵です。</t>
  </si>
  <si>
    <t>【不可欠性が低い場合（Q9-12で0-3点）】</t>
  </si>
  <si>
    <t>技術流出リスクが管理されていません。コア技術の流出は競争優位の喪失だけでなく、外為法・輸出管理法上のリスクにも直結します。優先アクション：①コア技術の特定（技術マッピング・Tier分類）、②アクセス制限・情報管理規程の整備、③共同研究・取引先の審査体制構築、④退職者管理・競業避止の強化、⑤技術流出インシデント対応体制の整備。経産省「技術流出対策ガイダンス第1版」（2025年5月）も参照してください。</t>
  </si>
  <si>
    <t>【ガバナンスが低い場合（Q13-15で0-2点）】</t>
  </si>
  <si>
    <t>経済安全保障の組織対応が未整備です。情報収集・リスク評価・対応策の実行が属人的または場当たり的になっている可能性があります。優先アクション：①経済安保担当者の任命（執行役員相当以上を推奨）、②政策・規制の定期モニタリング体制（経産省・公取委情報の収集）、③社内横断チーム（調達・技術・法務・経営企画）の設置、④経営層への定期報告ルートの確立、⑤補助金・支援制度（CHIPS法対応・重要鉱物など）の活用検討。</t>
  </si>
  <si>
    <t>■ 法的リスクに関する注記（弁護士へのご相談を推奨）</t>
  </si>
  <si>
    <t>専門家への相談</t>
  </si>
  <si>
    <t>３</t>
  </si>
  <si>
    <t>２</t>
  </si>
  <si>
    <t>【Step 3 評価軸の定義】　※入力前に必ずご確認ください</t>
  </si>
  <si>
    <t>評価軸</t>
  </si>
  <si>
    <t>意味・判断基準</t>
  </si>
  <si>
    <t>代替困難性
（他社・他国による代替可能性）</t>
  </si>
  <si>
    <r>
      <rPr>
        <b/>
        <sz val="9"/>
        <color rgb="FF262626"/>
        <rFont val="Arial"/>
        <family val="2"/>
      </rPr>
      <t>5</t>
    </r>
    <r>
      <rPr>
        <b/>
        <sz val="9"/>
        <color rgb="FF262626"/>
        <rFont val="Noto Sans CJK SC"/>
        <family val="2"/>
      </rPr>
      <t>（最高）</t>
    </r>
  </si>
  <si>
    <t>代替ほぼ不可能</t>
  </si>
  <si>
    <t>世界で自社のみ、または極少数しか保有。他社・他国が数年内に模倣・代替するのは実質不可能な技術・プロセス。</t>
  </si>
  <si>
    <t>4</t>
  </si>
  <si>
    <t>代替困難</t>
  </si>
  <si>
    <t>代替品は理論上存在するが、品質・コスト・納期で大幅な差がある。乗り換えに数年かかる。</t>
  </si>
  <si>
    <t>3</t>
  </si>
  <si>
    <t>代替に相当な努力が必要</t>
  </si>
  <si>
    <t>競合他社も類似技術を持つが、自社の技術水準・実績が明らかに上回る。代替に1〜2年程度かかる。</t>
  </si>
  <si>
    <t>2</t>
  </si>
  <si>
    <t>代替は可能だが手間がかかる</t>
  </si>
  <si>
    <t>複数の競合・代替品が存在。自社技術の優位性はあるが、代替は数ヶ月で可能。</t>
  </si>
  <si>
    <r>
      <rPr>
        <b/>
        <sz val="9"/>
        <color rgb="FF262626"/>
        <rFont val="Arial"/>
        <family val="2"/>
      </rPr>
      <t>1</t>
    </r>
    <r>
      <rPr>
        <b/>
        <sz val="9"/>
        <color rgb="FF262626"/>
        <rFont val="Noto Sans CJK SC"/>
        <family val="2"/>
      </rPr>
      <t>（最低）</t>
    </r>
  </si>
  <si>
    <t>容易に代替可能（コモディティ）</t>
  </si>
  <si>
    <t>市場で広く流通。水・電力レベルに近い汎用性。特段の管理は不要。</t>
  </si>
  <si>
    <t>戦略重要性
（国家・産業・自社への影響度）</t>
  </si>
  <si>
    <t>国家安全保障・基幹インフラに直結</t>
  </si>
  <si>
    <t>軍事・防衛・エネルギー・半導体・通信インフラ等の国家戦略技術。経済安全保障推進法の指定対象に近い領域。</t>
  </si>
  <si>
    <t>日本の産業基盤に不可欠</t>
  </si>
  <si>
    <t>日本企業数社が高シェアを占める領域。喪失すると日本の産業競争力に広範な影響が生じる。</t>
  </si>
  <si>
    <t>自社の事業存続に不可欠</t>
  </si>
  <si>
    <t>当該技術を失うと自社の主要事業が成立しない。売上の30%以上に影響。</t>
  </si>
  <si>
    <t>自社の競争力に寄与</t>
  </si>
  <si>
    <t>差別化に貢献しているが、代替手段があれば事業継続は可能。売上への直接影響は限定的。</t>
  </si>
  <si>
    <t>業界共通技術・一般的ノウハウ</t>
  </si>
  <si>
    <t>業界標準・公知の手法。特段の戦略的価値はなく、類似技術は広く普及している。</t>
  </si>
  <si>
    <t>流出影響
（流出した場合の損害の深刻度）</t>
  </si>
  <si>
    <t>壊滅的・回復不能</t>
  </si>
  <si>
    <t>流出後、競合が3〜5年以内にキャッチアップ。主要市場での競争優位が永久に失われる。訴訟・外為法違反・国際的制裁リスクあり。</t>
  </si>
  <si>
    <t>深刻・長期的ダメージ</t>
  </si>
  <si>
    <t>売上の20%超に影響。競合のキャッチアップまで5〜10年かかるが、回復は困難。</t>
  </si>
  <si>
    <t>中程度の影響</t>
  </si>
  <si>
    <t>競争優位が一部失われるが、継続的イノベーションで挽回可能。売上への影響は5〜20%程度。</t>
  </si>
  <si>
    <t>軽微・一時的</t>
  </si>
  <si>
    <t>損害は発生するが、すでに後継技術開発中。競合のキャッチアップに10年以上かかる。</t>
  </si>
  <si>
    <t>影響はほぼない</t>
  </si>
  <si>
    <t>当該技術はすでにコモディティ化済み、または公知。流出しても実害はほとんどない。</t>
  </si>
  <si>
    <t>【Tier分類の定義と管理レベル】</t>
  </si>
  <si>
    <t>Tier</t>
  </si>
  <si>
    <t>スコア基準</t>
  </si>
  <si>
    <t>意味</t>
  </si>
  <si>
    <t>実務上の管理レベル（例）</t>
  </si>
  <si>
    <r>
      <rPr>
        <b/>
        <sz val="9"/>
        <color rgb="FF262626"/>
        <rFont val="Arial"/>
        <family val="2"/>
      </rPr>
      <t xml:space="preserve">🔴 Tier1
</t>
    </r>
    <r>
      <rPr>
        <b/>
        <sz val="9"/>
        <color rgb="FF262626"/>
        <rFont val="Noto Sans CJK SC"/>
        <family val="2"/>
      </rPr>
      <t>コア技術</t>
    </r>
  </si>
  <si>
    <r>
      <rPr>
        <b/>
        <sz val="9"/>
        <color rgb="FF262626"/>
        <rFont val="Arial"/>
        <family val="2"/>
      </rPr>
      <t>12</t>
    </r>
    <r>
      <rPr>
        <b/>
        <sz val="9"/>
        <color rgb="FF262626"/>
        <rFont val="Noto Sans CJK SC"/>
        <family val="2"/>
      </rPr>
      <t>〜</t>
    </r>
    <r>
      <rPr>
        <b/>
        <sz val="9"/>
        <color rgb="FF262626"/>
        <rFont val="Arial"/>
        <family val="2"/>
      </rPr>
      <t>15</t>
    </r>
    <r>
      <rPr>
        <b/>
        <sz val="9"/>
        <color rgb="FF262626"/>
        <rFont val="Noto Sans CJK SC"/>
        <family val="2"/>
      </rPr>
      <t>点</t>
    </r>
  </si>
  <si>
    <t>流出すると競争優位が消滅し、国家・業界レベルに影響する最重要技術</t>
  </si>
  <si>
    <t>• 経営者直轄管理　• アクセス権限を最小化（Need-to-Know原則）
• 共同研究・技術提携の際は特別審査　• 退職者との秘密保持契約必須
• 年1回以上の流出リスク棚卸し</t>
  </si>
  <si>
    <r>
      <rPr>
        <b/>
        <sz val="9"/>
        <color rgb="FF262626"/>
        <rFont val="Arial"/>
        <family val="2"/>
      </rPr>
      <t xml:space="preserve">🟡 Tier2
</t>
    </r>
    <r>
      <rPr>
        <b/>
        <sz val="9"/>
        <color rgb="FF262626"/>
        <rFont val="Noto Sans CJK SC"/>
        <family val="2"/>
      </rPr>
      <t>競争優位技術</t>
    </r>
  </si>
  <si>
    <r>
      <rPr>
        <b/>
        <sz val="9"/>
        <color rgb="FF262626"/>
        <rFont val="Arial"/>
        <family val="2"/>
      </rPr>
      <t>8</t>
    </r>
    <r>
      <rPr>
        <b/>
        <sz val="9"/>
        <color rgb="FF262626"/>
        <rFont val="Noto Sans CJK SC"/>
        <family val="2"/>
      </rPr>
      <t>〜</t>
    </r>
    <r>
      <rPr>
        <b/>
        <sz val="9"/>
        <color rgb="FF262626"/>
        <rFont val="Arial"/>
        <family val="2"/>
      </rPr>
      <t>11</t>
    </r>
    <r>
      <rPr>
        <b/>
        <sz val="9"/>
        <color rgb="FF262626"/>
        <rFont val="Noto Sans CJK SC"/>
        <family val="2"/>
      </rPr>
      <t>点</t>
    </r>
  </si>
  <si>
    <t>自社の差別化に貢献。流出すると競合にキャッチアップされる重要技術</t>
  </si>
  <si>
    <t>• 担当部署責任者管理　• アクセスログの定期確認
• 取引先・委託先との秘密保持契約　• 社内教育年1回以上</t>
  </si>
  <si>
    <r>
      <rPr>
        <b/>
        <sz val="9"/>
        <color rgb="FF262626"/>
        <rFont val="Arial"/>
        <family val="2"/>
      </rPr>
      <t xml:space="preserve">🟢 Tier3
</t>
    </r>
    <r>
      <rPr>
        <b/>
        <sz val="9"/>
        <color rgb="FF262626"/>
        <rFont val="Noto Sans CJK SC"/>
        <family val="2"/>
      </rPr>
      <t>一般技術</t>
    </r>
  </si>
  <si>
    <r>
      <rPr>
        <b/>
        <sz val="9"/>
        <color rgb="FF262626"/>
        <rFont val="Arial"/>
        <family val="2"/>
      </rPr>
      <t>0</t>
    </r>
    <r>
      <rPr>
        <b/>
        <sz val="9"/>
        <color rgb="FF262626"/>
        <rFont val="Noto Sans CJK SC"/>
        <family val="2"/>
      </rPr>
      <t>〜</t>
    </r>
    <r>
      <rPr>
        <b/>
        <sz val="9"/>
        <color rgb="FF262626"/>
        <rFont val="Arial"/>
        <family val="2"/>
      </rPr>
      <t>7</t>
    </r>
    <r>
      <rPr>
        <b/>
        <sz val="9"/>
        <color rgb="FF262626"/>
        <rFont val="Noto Sans CJK SC"/>
        <family val="2"/>
      </rPr>
      <t>点</t>
    </r>
  </si>
  <si>
    <t>業界共通・公知に近い技術。特段の安全保障上の懸念なし</t>
  </si>
  <si>
    <t>• 社内通常の情報管理ルールを適用　• 一般的な機密区分に準拠
• 特別な経済安全保障上の措置は不要</t>
  </si>
  <si>
    <t>コア技術マッピングシート定義</t>
  </si>
  <si>
    <r>
      <rPr>
        <sz val="9"/>
        <color rgb="FF262626"/>
        <rFont val="Noto Sans CJK SC"/>
        <family val="2"/>
      </rPr>
      <t>【なぜこれらの国が表示されているのか】
経済産業省「経済安全保障経営ガイドライン（第</t>
    </r>
    <r>
      <rPr>
        <sz val="9"/>
        <color rgb="FF262626"/>
        <rFont val="Arial"/>
        <family val="2"/>
      </rPr>
      <t>1</t>
    </r>
    <r>
      <rPr>
        <sz val="9"/>
        <color rgb="FF262626"/>
        <rFont val="Noto Sans CJK SC"/>
        <family val="2"/>
      </rPr>
      <t>版）」および政府のサプライチェーン強靭化政策では、特定国・地域への過度な依存が経済安全保障上のリスクとして明示されています。
下表には、日本企業が特に依存度・地政学リスクの観点から注意を要する国・地域を事前に表示しています。自社が調達している国・地域を追加・修正してご使用ください。</t>
    </r>
  </si>
  <si>
    <r>
      <rPr>
        <b/>
        <sz val="10"/>
        <color rgb="FFFFFFFF"/>
        <rFont val="Noto Sans CJK SC"/>
        <family val="2"/>
      </rPr>
      <t>【地政学リスク「高</t>
    </r>
    <r>
      <rPr>
        <b/>
        <sz val="10"/>
        <color rgb="FFFFFFFF"/>
        <rFont val="Arial"/>
        <family val="2"/>
      </rPr>
      <t>/</t>
    </r>
    <r>
      <rPr>
        <b/>
        <sz val="10"/>
        <color rgb="FFFFFFFF"/>
        <rFont val="Noto Sans CJK SC"/>
        <family val="2"/>
      </rPr>
      <t>中</t>
    </r>
    <r>
      <rPr>
        <b/>
        <sz val="10"/>
        <color rgb="FFFFFFFF"/>
        <rFont val="Arial"/>
        <family val="2"/>
      </rPr>
      <t>/</t>
    </r>
    <r>
      <rPr>
        <b/>
        <sz val="10"/>
        <color rgb="FFFFFFFF"/>
        <rFont val="Noto Sans CJK SC"/>
        <family val="2"/>
      </rPr>
      <t>低」の判断基準】</t>
    </r>
  </si>
  <si>
    <t>🔴 高</t>
  </si>
  <si>
    <r>
      <rPr>
        <sz val="9"/>
        <color rgb="FF262626"/>
        <rFont val="Noto Sans CJK SC"/>
        <family val="2"/>
      </rPr>
      <t>輸出規制・経済制裁の対象リスクが高い、または軍事的緊張・地域紛争が懸念される国・地域。供給途絶が一夜にして起こりうる。　例：中国（米国</t>
    </r>
    <r>
      <rPr>
        <sz val="9"/>
        <color rgb="FF262626"/>
        <rFont val="Arial"/>
        <family val="2"/>
      </rPr>
      <t>EAR</t>
    </r>
    <r>
      <rPr>
        <sz val="9"/>
        <color rgb="FF262626"/>
        <rFont val="Noto Sans CJK SC"/>
        <family val="2"/>
      </rPr>
      <t>規制対象）、台湾（台湾海峡リスク）</t>
    </r>
  </si>
  <si>
    <t>🟡 中</t>
  </si>
  <si>
    <t>地政学リスクは存在するが、現時点での供給途絶リスクは限定的。外交・通商関係の変化に注意が必要。　例：韓国（歴史的な日韓関係、半導体材料の輸出管理摘要実績あり）</t>
  </si>
  <si>
    <t>🟢 低</t>
  </si>
  <si>
    <r>
      <rPr>
        <sz val="9"/>
        <color rgb="FF262626"/>
        <rFont val="Noto Sans CJK SC"/>
        <family val="2"/>
      </rPr>
      <t>現時点で大きな地政学リスクは認識されていない。ただし変化しうるため定期的な見直しを推奨。　例：米国・</t>
    </r>
    <r>
      <rPr>
        <sz val="9"/>
        <color rgb="FF262626"/>
        <rFont val="Arial"/>
        <family val="2"/>
      </rPr>
      <t>EU</t>
    </r>
    <r>
      <rPr>
        <sz val="9"/>
        <color rgb="FF262626"/>
        <rFont val="Noto Sans CJK SC"/>
        <family val="2"/>
      </rPr>
      <t>・日本（同盟国・友好国）</t>
    </r>
  </si>
  <si>
    <r>
      <rPr>
        <i/>
        <sz val="9"/>
        <color rgb="FF595959"/>
        <rFont val="Noto Sans CJK SC"/>
        <family val="2"/>
      </rPr>
      <t>※ 地政学リスク欄は代表的な初期値を設定しています。自社の判断・最新情報に基づいて変更してください。　調達比率</t>
    </r>
    <r>
      <rPr>
        <i/>
        <sz val="9"/>
        <color rgb="FF595959"/>
        <rFont val="Arial"/>
        <family val="2"/>
      </rPr>
      <t>(%)</t>
    </r>
    <r>
      <rPr>
        <i/>
        <sz val="9"/>
        <color rgb="FF595959"/>
        <rFont val="Noto Sans CJK SC"/>
        <family val="2"/>
      </rPr>
      <t>は自社データを入力してください。</t>
    </r>
  </si>
  <si>
    <r>
      <t>Step 2</t>
    </r>
    <r>
      <rPr>
        <b/>
        <sz val="11"/>
        <color rgb="FFFFFFFF"/>
        <rFont val="Noto Sans CJK SC"/>
        <family val="2"/>
      </rPr>
      <t>：国別依存度・地政学リスク評価</t>
    </r>
    <r>
      <rPr>
        <b/>
        <sz val="11"/>
        <color rgb="FFFFFFFF"/>
        <rFont val="Arial"/>
        <family val="2"/>
      </rPr>
      <t>参照</t>
    </r>
  </si>
  <si>
    <t>回答の凡例】　はい ＝ 2点　｜　一部（一部実施・検討中） ＝ 1点　｜　いいえ（未実施） ＝ 0点　｜　該当なし ＝ スコア除外</t>
  </si>
  <si>
    <t>回答</t>
  </si>
  <si>
    <t xml:space="preserve">経産省「経済安全保障経営ガイドライン（第1版）」は法的拘束力を持ちませんが、経済安全保障リスクへの対応を怠り、技術流出や供給途絶など重大な損害が発生した場合には、取締役のリスク管理義務の観点から善管注意義務違反が問題となる可能性があります。サプライチェーン管理・コア技術の特定・ガバナンス体制整備は、現代の経営環境において取締役が果たすべき経営上の責務と解釈すべきです。
個別の対応策・法的リスクについては、専門家にご相談ください。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</si>
</sst>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charset val="1"/>
    </font>
    <font>
      <b/>
      <sz val="16"/>
      <color rgb="FFFFFFFF"/>
      <name val="Noto Sans CJK SC"/>
      <family val="2"/>
      <charset val="1"/>
    </font>
    <font>
      <sz val="9"/>
      <color rgb="FF595959"/>
      <name val="Noto Sans CJK SC"/>
      <family val="2"/>
      <charset val="1"/>
    </font>
    <font>
      <b/>
      <sz val="10"/>
      <color rgb="FFFFFFFF"/>
      <name val="Arial"/>
      <family val="2"/>
    </font>
    <font>
      <b/>
      <sz val="10"/>
      <color rgb="FFFFFFFF"/>
      <name val="Noto Sans CJK SC"/>
      <family val="2"/>
      <charset val="1"/>
    </font>
    <font>
      <b/>
      <sz val="10"/>
      <color rgb="FFFFFFFF"/>
      <name val="Noto Sans CJK SC"/>
      <family val="2"/>
    </font>
    <font>
      <b/>
      <sz val="10"/>
      <color rgb="FF2E75B6"/>
      <name val="Arial"/>
      <family val="2"/>
    </font>
    <font>
      <sz val="10"/>
      <color rgb="FF262626"/>
      <name val="Noto Sans CJK SC"/>
      <family val="2"/>
      <charset val="1"/>
    </font>
    <font>
      <b/>
      <sz val="10"/>
      <color rgb="FF262626"/>
      <name val="Arial"/>
      <family val="2"/>
    </font>
    <font>
      <b/>
      <sz val="11"/>
      <color rgb="FFFFFFFF"/>
      <name val="Noto Sans CJK SC"/>
      <family val="2"/>
      <charset val="1"/>
    </font>
    <font>
      <b/>
      <sz val="10"/>
      <color rgb="FF262626"/>
      <name val="Noto Sans CJK SC"/>
      <family val="2"/>
      <charset val="1"/>
    </font>
    <font>
      <b/>
      <sz val="11"/>
      <color rgb="FF2E75B6"/>
      <name val="Arial"/>
      <family val="2"/>
    </font>
    <font>
      <sz val="10"/>
      <color rgb="FF2E75B6"/>
      <name val="Arial"/>
      <family val="2"/>
    </font>
    <font>
      <b/>
      <sz val="11"/>
      <color rgb="FFFFFFFF"/>
      <name val="Arial"/>
      <family val="2"/>
    </font>
    <font>
      <b/>
      <sz val="14"/>
      <color rgb="FF1F3864"/>
      <name val="Arial"/>
      <family val="2"/>
    </font>
    <font>
      <b/>
      <sz val="11"/>
      <name val="Noto Sans CJK SC"/>
      <family val="2"/>
      <charset val="1"/>
    </font>
    <font>
      <b/>
      <sz val="11"/>
      <color rgb="FF262626"/>
      <name val="Noto Sans CJK SC"/>
      <family val="2"/>
      <charset val="1"/>
    </font>
    <font>
      <b/>
      <sz val="15"/>
      <color rgb="FFFFFFFF"/>
      <name val="Noto Sans CJK SC"/>
      <family val="2"/>
      <charset val="1"/>
    </font>
    <font>
      <b/>
      <sz val="11"/>
      <color rgb="FFFFFFFF"/>
      <name val="Noto Sans CJK SC"/>
      <family val="2"/>
    </font>
    <font>
      <b/>
      <sz val="10"/>
      <color rgb="FF1F3864"/>
      <name val="Arial"/>
      <family val="2"/>
    </font>
    <font>
      <b/>
      <sz val="10"/>
      <color rgb="FF1F3864"/>
      <name val="Noto Sans CJK SC"/>
      <family val="2"/>
      <charset val="1"/>
    </font>
    <font>
      <sz val="9"/>
      <color rgb="FF595959"/>
      <name val="Arial"/>
      <family val="2"/>
    </font>
    <font>
      <sz val="10"/>
      <color rgb="FF262626"/>
      <name val="Arial"/>
      <family val="2"/>
    </font>
    <font>
      <b/>
      <sz val="10"/>
      <color rgb="FF1F3864"/>
      <name val="Noto Sans CJK SC"/>
      <family val="2"/>
    </font>
    <font>
      <b/>
      <sz val="10"/>
      <name val="Arial"/>
      <family val="2"/>
    </font>
    <font>
      <b/>
      <sz val="9"/>
      <color rgb="FF595959"/>
      <name val="Noto Sans CJK SC"/>
      <family val="2"/>
      <charset val="1"/>
    </font>
    <font>
      <sz val="11"/>
      <color theme="1"/>
      <name val="Noto Sans CJK SC"/>
      <family val="2"/>
      <charset val="1"/>
    </font>
    <font>
      <b/>
      <sz val="18"/>
      <color rgb="FFFFFFFF"/>
      <name val="Noto Sans CJK SC"/>
      <family val="2"/>
      <charset val="1"/>
    </font>
    <font>
      <sz val="10"/>
      <color rgb="FF595959"/>
      <name val="Noto Sans CJK SC"/>
      <family val="2"/>
      <charset val="1"/>
    </font>
    <font>
      <b/>
      <sz val="12"/>
      <color rgb="FFFFFFFF"/>
      <name val="Noto Sans CJK SC"/>
      <family val="2"/>
      <charset val="1"/>
    </font>
    <font>
      <sz val="10"/>
      <color rgb="FF595959"/>
      <name val="Arial"/>
      <family val="2"/>
    </font>
    <font>
      <sz val="10"/>
      <color rgb="FF595959"/>
      <name val="Noto Sans CJK SC"/>
      <family val="2"/>
    </font>
    <font>
      <sz val="10"/>
      <name val="Arial"/>
      <family val="2"/>
    </font>
    <font>
      <sz val="9"/>
      <color rgb="FF2E75B6"/>
      <name val="Arial"/>
      <family val="2"/>
    </font>
    <font>
      <sz val="9"/>
      <name val="Noto Sans CJK SC"/>
      <family val="2"/>
      <charset val="1"/>
    </font>
    <font>
      <b/>
      <sz val="13"/>
      <color rgb="FF262626"/>
      <name val="Noto Sans CJK SC"/>
      <family val="2"/>
    </font>
    <font>
      <b/>
      <sz val="10"/>
      <color rgb="FF2E75B6"/>
      <name val="Noto Sans CJK SC"/>
      <family val="2"/>
      <charset val="1"/>
    </font>
    <font>
      <b/>
      <sz val="14"/>
      <color rgb="FFFFFFFF"/>
      <name val="Noto Sans CJK SC"/>
      <family val="2"/>
      <charset val="1"/>
    </font>
    <font>
      <sz val="10"/>
      <name val="Noto Sans CJK SC"/>
      <family val="2"/>
      <charset val="1"/>
    </font>
    <font>
      <b/>
      <sz val="9"/>
      <color rgb="FF262626"/>
      <name val="Noto Sans CJK SC"/>
      <family val="2"/>
      <charset val="1"/>
    </font>
    <font>
      <b/>
      <sz val="9"/>
      <color rgb="FF262626"/>
      <name val="Arial"/>
      <family val="2"/>
    </font>
    <font>
      <b/>
      <sz val="9"/>
      <color rgb="FF262626"/>
      <name val="Noto Sans CJK SC"/>
      <family val="2"/>
    </font>
    <font>
      <sz val="9"/>
      <color rgb="FF262626"/>
      <name val="Noto Sans CJK SC"/>
      <family val="2"/>
      <charset val="1"/>
    </font>
    <font>
      <b/>
      <sz val="10"/>
      <color rgb="FFFFFFFF"/>
      <name val="Arial"/>
      <family val="2"/>
    </font>
    <font>
      <b/>
      <sz val="11"/>
      <color rgb="FFFFFFFF"/>
      <name val="Arial"/>
      <family val="2"/>
    </font>
    <font>
      <sz val="9"/>
      <color rgb="FF262626"/>
      <name val="Noto Sans CJK SC"/>
      <family val="2"/>
    </font>
    <font>
      <sz val="9"/>
      <color rgb="FF262626"/>
      <name val="Arial"/>
      <family val="2"/>
    </font>
    <font>
      <b/>
      <sz val="10"/>
      <color rgb="FF262626"/>
      <name val="Noto Sans CJK SC"/>
      <family val="2"/>
    </font>
    <font>
      <i/>
      <sz val="9"/>
      <color rgb="FF595959"/>
      <name val="Noto Sans CJK SC"/>
      <family val="2"/>
    </font>
    <font>
      <i/>
      <sz val="9"/>
      <color rgb="FF595959"/>
      <name val="Arial"/>
      <family val="2"/>
    </font>
  </fonts>
  <fills count="19">
    <fill>
      <patternFill patternType="none"/>
    </fill>
    <fill>
      <patternFill patternType="gray125"/>
    </fill>
    <fill>
      <patternFill patternType="solid">
        <fgColor rgb="FF1F3864"/>
        <bgColor rgb="FF333399"/>
      </patternFill>
    </fill>
    <fill>
      <patternFill patternType="solid">
        <fgColor rgb="FFF2F2F2"/>
        <bgColor rgb="FFEEF7EE"/>
      </patternFill>
    </fill>
    <fill>
      <patternFill patternType="solid">
        <fgColor rgb="FF2E75B6"/>
        <bgColor rgb="FF0066CC"/>
      </patternFill>
    </fill>
    <fill>
      <patternFill patternType="solid">
        <fgColor rgb="FFDEEAF1"/>
        <bgColor rgb="FFE2EFDA"/>
      </patternFill>
    </fill>
    <fill>
      <patternFill patternType="solid">
        <fgColor rgb="FFFFFFFF"/>
        <bgColor rgb="FFEEF7EE"/>
      </patternFill>
    </fill>
    <fill>
      <patternFill patternType="solid">
        <fgColor rgb="FFEBF3FB"/>
        <bgColor rgb="FFF2F2F2"/>
      </patternFill>
    </fill>
    <fill>
      <patternFill patternType="solid">
        <fgColor rgb="FFEEF7EE"/>
        <bgColor rgb="FFF2F2F2"/>
      </patternFill>
    </fill>
    <fill>
      <patternFill patternType="solid">
        <fgColor rgb="FFFFF8DC"/>
        <bgColor rgb="FFFFF2CC"/>
      </patternFill>
    </fill>
    <fill>
      <patternFill patternType="solid">
        <fgColor rgb="FFFFF2CC"/>
        <bgColor rgb="FFFFF8DC"/>
      </patternFill>
    </fill>
    <fill>
      <patternFill patternType="solid">
        <fgColor rgb="FFBDD7EE"/>
        <bgColor rgb="FFCCCCCC"/>
      </patternFill>
    </fill>
    <fill>
      <patternFill patternType="solid">
        <fgColor rgb="FF375623"/>
        <bgColor rgb="FF595959"/>
      </patternFill>
    </fill>
    <fill>
      <patternFill patternType="solid">
        <fgColor rgb="FF7030A0"/>
        <bgColor rgb="FF993366"/>
      </patternFill>
    </fill>
    <fill>
      <patternFill patternType="solid">
        <fgColor rgb="FFFCE4D6"/>
        <bgColor rgb="FFFCE9D9"/>
      </patternFill>
    </fill>
    <fill>
      <patternFill patternType="solid">
        <fgColor rgb="FFFCE9D9"/>
        <bgColor rgb="FFFCE4D6"/>
      </patternFill>
    </fill>
    <fill>
      <patternFill patternType="solid">
        <fgColor rgb="FFE2EFDA"/>
        <bgColor rgb="FFDEEAF1"/>
      </patternFill>
    </fill>
    <fill>
      <patternFill patternType="solid">
        <fgColor theme="0"/>
        <bgColor rgb="FFE2EFDA"/>
      </patternFill>
    </fill>
    <fill>
      <patternFill patternType="solid">
        <fgColor rgb="FFFFD7D7"/>
        <bgColor rgb="FFFCE4D6"/>
      </patternFill>
    </fill>
  </fills>
  <borders count="5">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1F3864"/>
      </left>
      <right style="thin">
        <color rgb="FF1F3864"/>
      </right>
      <top style="thin">
        <color rgb="FF1F3864"/>
      </top>
      <bottom style="thin">
        <color rgb="FF1F3864"/>
      </bottom>
      <diagonal/>
    </border>
    <border>
      <left style="thin">
        <color rgb="FFBF8F00"/>
      </left>
      <right/>
      <top style="thin">
        <color rgb="FFBF8F00"/>
      </top>
      <bottom style="thin">
        <color rgb="FFBF8F00"/>
      </bottom>
      <diagonal/>
    </border>
  </borders>
  <cellStyleXfs count="1">
    <xf numFmtId="0" fontId="0" fillId="0" borderId="0"/>
  </cellStyleXfs>
  <cellXfs count="135">
    <xf numFmtId="0" fontId="0" fillId="0" borderId="0" xfId="0"/>
    <xf numFmtId="0" fontId="3"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7" fillId="5" borderId="1" xfId="0" applyFont="1" applyFill="1" applyBorder="1" applyAlignment="1">
      <alignment horizontal="left" vertical="center" wrapText="1"/>
    </xf>
    <xf numFmtId="0" fontId="0" fillId="6" borderId="1" xfId="0" applyFill="1" applyBorder="1" applyAlignment="1">
      <alignment horizontal="center" vertical="center"/>
    </xf>
    <xf numFmtId="0" fontId="8" fillId="3" borderId="1" xfId="0" applyFont="1" applyFill="1" applyBorder="1" applyAlignment="1">
      <alignment horizontal="center" vertical="center"/>
    </xf>
    <xf numFmtId="0" fontId="6" fillId="7" borderId="1" xfId="0" applyFont="1" applyFill="1" applyBorder="1" applyAlignment="1">
      <alignment horizontal="center" vertical="center"/>
    </xf>
    <xf numFmtId="0" fontId="2" fillId="7" borderId="1" xfId="0" applyFont="1" applyFill="1" applyBorder="1" applyAlignment="1">
      <alignment horizontal="center" vertical="center"/>
    </xf>
    <xf numFmtId="0" fontId="7" fillId="7"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2" fillId="8" borderId="1" xfId="0" applyFont="1" applyFill="1" applyBorder="1" applyAlignment="1">
      <alignment horizontal="center" vertical="center"/>
    </xf>
    <xf numFmtId="0" fontId="7" fillId="8" borderId="1" xfId="0" applyFont="1" applyFill="1" applyBorder="1" applyAlignment="1">
      <alignment horizontal="left" vertical="center" wrapText="1"/>
    </xf>
    <xf numFmtId="0" fontId="6" fillId="9" borderId="1" xfId="0" applyFont="1" applyFill="1" applyBorder="1" applyAlignment="1">
      <alignment horizontal="center" vertical="center"/>
    </xf>
    <xf numFmtId="0" fontId="2" fillId="9" borderId="1" xfId="0" applyFont="1" applyFill="1" applyBorder="1" applyAlignment="1">
      <alignment horizontal="center" vertical="center"/>
    </xf>
    <xf numFmtId="0" fontId="7" fillId="9"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1" xfId="0" applyFont="1" applyFill="1" applyBorder="1" applyAlignment="1">
      <alignment horizontal="left" vertical="center"/>
    </xf>
    <xf numFmtId="0" fontId="13" fillId="2" borderId="0" xfId="0" applyFont="1" applyFill="1" applyAlignment="1">
      <alignment horizontal="center" vertical="center"/>
    </xf>
    <xf numFmtId="0" fontId="14" fillId="10" borderId="3" xfId="0" applyFont="1" applyFill="1" applyBorder="1" applyAlignment="1">
      <alignment horizontal="center" vertical="center"/>
    </xf>
    <xf numFmtId="0" fontId="15" fillId="10" borderId="0" xfId="0" applyFont="1" applyFill="1"/>
    <xf numFmtId="0" fontId="19" fillId="11" borderId="0" xfId="0" applyFont="1" applyFill="1" applyAlignment="1">
      <alignment horizontal="center" vertical="center"/>
    </xf>
    <xf numFmtId="0" fontId="20" fillId="11" borderId="0" xfId="0" applyFont="1" applyFill="1" applyAlignment="1">
      <alignment horizontal="center" vertical="center"/>
    </xf>
    <xf numFmtId="0" fontId="21" fillId="6" borderId="1" xfId="0" applyFont="1" applyFill="1" applyBorder="1" applyAlignment="1">
      <alignment horizontal="center" vertical="center"/>
    </xf>
    <xf numFmtId="0" fontId="22" fillId="6" borderId="1" xfId="0" applyFont="1" applyFill="1" applyBorder="1" applyAlignment="1">
      <alignment horizontal="left" vertical="center"/>
    </xf>
    <xf numFmtId="0" fontId="19" fillId="11" borderId="0" xfId="0" applyFont="1" applyFill="1" applyAlignment="1">
      <alignment horizontal="center" vertical="center" wrapText="1"/>
    </xf>
    <xf numFmtId="0" fontId="20" fillId="11" borderId="0" xfId="0" applyFont="1" applyFill="1" applyAlignment="1">
      <alignment horizontal="center" vertical="center" wrapText="1"/>
    </xf>
    <xf numFmtId="0" fontId="24" fillId="0" borderId="1" xfId="0" applyFont="1" applyBorder="1" applyAlignment="1">
      <alignment horizontal="center" vertical="center"/>
    </xf>
    <xf numFmtId="0" fontId="7" fillId="6" borderId="1" xfId="0" applyFont="1" applyFill="1" applyBorder="1" applyAlignment="1">
      <alignment horizontal="left" vertical="center"/>
    </xf>
    <xf numFmtId="0" fontId="22" fillId="6" borderId="1" xfId="0" applyFont="1" applyFill="1" applyBorder="1" applyAlignment="1">
      <alignment horizontal="center" vertical="center"/>
    </xf>
    <xf numFmtId="0" fontId="26" fillId="0" borderId="1" xfId="0" applyFont="1" applyBorder="1" applyAlignment="1">
      <alignment horizontal="center" vertical="center"/>
    </xf>
    <xf numFmtId="0" fontId="7" fillId="6" borderId="1" xfId="0" applyFont="1" applyFill="1" applyBorder="1" applyAlignment="1">
      <alignment horizontal="left" vertical="center" wrapText="1"/>
    </xf>
    <xf numFmtId="0" fontId="0" fillId="0" borderId="1" xfId="0" applyBorder="1" applyAlignment="1">
      <alignment horizontal="center" vertical="center"/>
    </xf>
    <xf numFmtId="0" fontId="16" fillId="10" borderId="1" xfId="0" applyFont="1" applyFill="1" applyBorder="1" applyAlignment="1">
      <alignment horizontal="left" vertical="center"/>
    </xf>
    <xf numFmtId="0" fontId="14" fillId="10" borderId="1" xfId="0" applyFont="1" applyFill="1" applyBorder="1" applyAlignment="1">
      <alignment horizontal="center" vertical="center"/>
    </xf>
    <xf numFmtId="0" fontId="30" fillId="10" borderId="1" xfId="0" applyFont="1" applyFill="1" applyBorder="1" applyAlignment="1">
      <alignment horizontal="left" vertical="center"/>
    </xf>
    <xf numFmtId="9" fontId="32" fillId="10" borderId="1" xfId="0" applyNumberFormat="1" applyFont="1" applyFill="1" applyBorder="1" applyAlignment="1">
      <alignment horizontal="center" vertical="center"/>
    </xf>
    <xf numFmtId="0" fontId="33" fillId="10" borderId="1" xfId="0" applyFont="1" applyFill="1" applyBorder="1" applyAlignment="1">
      <alignment horizontal="left" vertical="center"/>
    </xf>
    <xf numFmtId="0" fontId="16" fillId="5" borderId="1" xfId="0" applyFont="1" applyFill="1" applyBorder="1" applyAlignment="1">
      <alignment horizontal="left" vertical="center"/>
    </xf>
    <xf numFmtId="0" fontId="14" fillId="5" borderId="1" xfId="0" applyFont="1" applyFill="1" applyBorder="1" applyAlignment="1">
      <alignment horizontal="center" vertical="center"/>
    </xf>
    <xf numFmtId="0" fontId="30" fillId="5" borderId="1" xfId="0" applyFont="1" applyFill="1" applyBorder="1" applyAlignment="1">
      <alignment horizontal="left" vertical="center"/>
    </xf>
    <xf numFmtId="9" fontId="32" fillId="5" borderId="1" xfId="0" applyNumberFormat="1" applyFont="1" applyFill="1" applyBorder="1" applyAlignment="1">
      <alignment horizontal="center" vertical="center"/>
    </xf>
    <xf numFmtId="0" fontId="33" fillId="5" borderId="1" xfId="0" applyFont="1" applyFill="1" applyBorder="1" applyAlignment="1">
      <alignment horizontal="left" vertical="center"/>
    </xf>
    <xf numFmtId="0" fontId="10" fillId="14" borderId="1" xfId="0" applyFont="1" applyFill="1" applyBorder="1" applyAlignment="1">
      <alignment horizontal="center" vertical="center"/>
    </xf>
    <xf numFmtId="0" fontId="16" fillId="7" borderId="1" xfId="0" applyFont="1" applyFill="1" applyBorder="1" applyAlignment="1">
      <alignment horizontal="left" vertical="center"/>
    </xf>
    <xf numFmtId="0" fontId="14" fillId="7" borderId="1" xfId="0" applyFont="1" applyFill="1" applyBorder="1" applyAlignment="1">
      <alignment horizontal="center" vertical="center"/>
    </xf>
    <xf numFmtId="0" fontId="30" fillId="7" borderId="1" xfId="0" applyFont="1" applyFill="1" applyBorder="1" applyAlignment="1">
      <alignment horizontal="left" vertical="center"/>
    </xf>
    <xf numFmtId="9" fontId="32" fillId="7" borderId="1" xfId="0" applyNumberFormat="1" applyFont="1" applyFill="1" applyBorder="1" applyAlignment="1">
      <alignment horizontal="center" vertical="center"/>
    </xf>
    <xf numFmtId="0" fontId="33" fillId="7" borderId="1" xfId="0" applyFont="1" applyFill="1" applyBorder="1" applyAlignment="1">
      <alignment horizontal="left" vertical="center"/>
    </xf>
    <xf numFmtId="0" fontId="10" fillId="15" borderId="1" xfId="0" applyFont="1" applyFill="1" applyBorder="1" applyAlignment="1">
      <alignment horizontal="center" vertical="center"/>
    </xf>
    <xf numFmtId="0" fontId="16" fillId="8" borderId="1" xfId="0" applyFont="1" applyFill="1" applyBorder="1" applyAlignment="1">
      <alignment horizontal="left" vertical="center"/>
    </xf>
    <xf numFmtId="0" fontId="14" fillId="8" borderId="1" xfId="0" applyFont="1" applyFill="1" applyBorder="1" applyAlignment="1">
      <alignment horizontal="center" vertical="center"/>
    </xf>
    <xf numFmtId="0" fontId="30" fillId="8" borderId="1" xfId="0" applyFont="1" applyFill="1" applyBorder="1" applyAlignment="1">
      <alignment horizontal="left" vertical="center"/>
    </xf>
    <xf numFmtId="9" fontId="32" fillId="8" borderId="1" xfId="0" applyNumberFormat="1" applyFont="1" applyFill="1" applyBorder="1" applyAlignment="1">
      <alignment horizontal="center" vertical="center"/>
    </xf>
    <xf numFmtId="0" fontId="33" fillId="8" borderId="1" xfId="0" applyFont="1" applyFill="1" applyBorder="1" applyAlignment="1">
      <alignment horizontal="left" vertical="center"/>
    </xf>
    <xf numFmtId="0" fontId="10" fillId="10" borderId="1" xfId="0" applyFont="1" applyFill="1" applyBorder="1" applyAlignment="1">
      <alignment horizontal="center" vertical="center"/>
    </xf>
    <xf numFmtId="0" fontId="16" fillId="9" borderId="1" xfId="0" applyFont="1" applyFill="1" applyBorder="1" applyAlignment="1">
      <alignment horizontal="left" vertical="center"/>
    </xf>
    <xf numFmtId="0" fontId="14" fillId="9" borderId="1" xfId="0" applyFont="1" applyFill="1" applyBorder="1" applyAlignment="1">
      <alignment horizontal="center" vertical="center"/>
    </xf>
    <xf numFmtId="0" fontId="30" fillId="9" borderId="1" xfId="0" applyFont="1" applyFill="1" applyBorder="1" applyAlignment="1">
      <alignment horizontal="left" vertical="center"/>
    </xf>
    <xf numFmtId="9" fontId="32" fillId="9" borderId="1" xfId="0" applyNumberFormat="1" applyFont="1" applyFill="1" applyBorder="1" applyAlignment="1">
      <alignment horizontal="center" vertical="center"/>
    </xf>
    <xf numFmtId="0" fontId="33" fillId="9" borderId="1" xfId="0" applyFont="1" applyFill="1" applyBorder="1" applyAlignment="1">
      <alignment horizontal="left" vertical="center"/>
    </xf>
    <xf numFmtId="0" fontId="10" fillId="16" borderId="1" xfId="0" applyFont="1" applyFill="1" applyBorder="1" applyAlignment="1">
      <alignment horizontal="center" vertical="center"/>
    </xf>
    <xf numFmtId="0" fontId="37" fillId="2" borderId="0" xfId="0" applyFont="1" applyFill="1" applyAlignment="1">
      <alignment horizontal="left" vertical="center"/>
    </xf>
    <xf numFmtId="0" fontId="2" fillId="3" borderId="0" xfId="0" applyFont="1" applyFill="1" applyAlignment="1">
      <alignment horizontal="left" vertical="center"/>
    </xf>
    <xf numFmtId="0" fontId="29" fillId="2" borderId="0" xfId="0" applyFont="1" applyFill="1" applyAlignment="1">
      <alignment horizontal="left" vertical="center"/>
    </xf>
    <xf numFmtId="0" fontId="16" fillId="16" borderId="0" xfId="0" applyFont="1" applyFill="1" applyAlignment="1">
      <alignment horizontal="left" vertical="center"/>
    </xf>
    <xf numFmtId="0" fontId="38" fillId="6" borderId="0" xfId="0" applyFont="1" applyFill="1" applyAlignment="1">
      <alignment horizontal="left" vertical="top" wrapText="1"/>
    </xf>
    <xf numFmtId="0" fontId="16" fillId="10" borderId="0" xfId="0" applyFont="1" applyFill="1" applyAlignment="1">
      <alignment horizontal="left" vertical="center"/>
    </xf>
    <xf numFmtId="0" fontId="16" fillId="14" borderId="0" xfId="0" applyFont="1" applyFill="1" applyAlignment="1">
      <alignment horizontal="left" vertical="center"/>
    </xf>
    <xf numFmtId="0" fontId="16" fillId="5" borderId="0" xfId="0" applyFont="1" applyFill="1" applyAlignment="1">
      <alignment horizontal="left" vertical="center"/>
    </xf>
    <xf numFmtId="0" fontId="16" fillId="7" borderId="0" xfId="0" applyFont="1" applyFill="1" applyAlignment="1">
      <alignment horizontal="left" vertical="center"/>
    </xf>
    <xf numFmtId="0" fontId="16" fillId="8" borderId="0" xfId="0" applyFont="1" applyFill="1" applyAlignment="1">
      <alignment horizontal="left" vertical="center"/>
    </xf>
    <xf numFmtId="0" fontId="16" fillId="9" borderId="0" xfId="0" applyFont="1" applyFill="1" applyAlignment="1">
      <alignment horizontal="left" vertical="center"/>
    </xf>
    <xf numFmtId="0" fontId="7" fillId="3" borderId="0" xfId="0" applyFont="1" applyFill="1" applyAlignment="1">
      <alignment horizontal="left" vertical="center" wrapText="1"/>
    </xf>
    <xf numFmtId="0" fontId="4" fillId="2" borderId="0" xfId="0" applyFont="1" applyFill="1" applyAlignment="1">
      <alignment horizontal="center" vertical="center" wrapText="1"/>
    </xf>
    <xf numFmtId="0" fontId="39" fillId="14" borderId="1" xfId="0" applyFont="1" applyFill="1" applyBorder="1" applyAlignment="1">
      <alignment horizontal="center" vertical="center" wrapText="1"/>
    </xf>
    <xf numFmtId="0" fontId="40" fillId="14" borderId="1" xfId="0" applyFont="1" applyFill="1" applyBorder="1" applyAlignment="1">
      <alignment horizontal="center" vertical="center" wrapText="1"/>
    </xf>
    <xf numFmtId="0" fontId="39" fillId="14" borderId="1" xfId="0" applyFont="1" applyFill="1" applyBorder="1" applyAlignment="1">
      <alignment horizontal="left" vertical="center" wrapText="1"/>
    </xf>
    <xf numFmtId="0" fontId="40" fillId="15" borderId="1" xfId="0" applyFont="1" applyFill="1" applyBorder="1" applyAlignment="1">
      <alignment horizontal="center" vertical="center" wrapText="1"/>
    </xf>
    <xf numFmtId="0" fontId="39" fillId="15" borderId="1" xfId="0" applyFont="1" applyFill="1" applyBorder="1" applyAlignment="1">
      <alignment horizontal="left" vertical="center" wrapText="1"/>
    </xf>
    <xf numFmtId="0" fontId="40" fillId="10" borderId="1" xfId="0" applyFont="1" applyFill="1" applyBorder="1" applyAlignment="1">
      <alignment horizontal="center" vertical="center" wrapText="1"/>
    </xf>
    <xf numFmtId="0" fontId="39" fillId="10" borderId="1" xfId="0" applyFont="1" applyFill="1" applyBorder="1" applyAlignment="1">
      <alignment horizontal="left" vertical="center" wrapText="1"/>
    </xf>
    <xf numFmtId="0" fontId="42" fillId="10" borderId="1" xfId="0" applyFont="1" applyFill="1" applyBorder="1" applyAlignment="1">
      <alignment horizontal="left" vertical="center" wrapText="1"/>
    </xf>
    <xf numFmtId="0" fontId="40" fillId="16" borderId="1" xfId="0" applyFont="1" applyFill="1" applyBorder="1" applyAlignment="1">
      <alignment horizontal="center" vertical="center" wrapText="1"/>
    </xf>
    <xf numFmtId="0" fontId="39" fillId="16"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39" fillId="3" borderId="1" xfId="0" applyFont="1" applyFill="1" applyBorder="1" applyAlignment="1">
      <alignment horizontal="left" vertical="center" wrapText="1"/>
    </xf>
    <xf numFmtId="0" fontId="43" fillId="2" borderId="0" xfId="0" applyFont="1" applyFill="1" applyAlignment="1">
      <alignment horizontal="center" vertical="center" wrapText="1"/>
    </xf>
    <xf numFmtId="0" fontId="40" fillId="18" borderId="1" xfId="0" applyFont="1" applyFill="1" applyBorder="1" applyAlignment="1">
      <alignment horizontal="center" vertical="center" wrapText="1"/>
    </xf>
    <xf numFmtId="0" fontId="42" fillId="18" borderId="1" xfId="0" applyFont="1" applyFill="1" applyBorder="1" applyAlignment="1">
      <alignment horizontal="left" vertical="center" wrapText="1"/>
    </xf>
    <xf numFmtId="0" fontId="47" fillId="14" borderId="1" xfId="0" applyFont="1" applyFill="1" applyBorder="1" applyAlignment="1">
      <alignment horizontal="center" vertical="center"/>
    </xf>
    <xf numFmtId="0" fontId="47" fillId="10" borderId="1" xfId="0" applyFont="1" applyFill="1" applyBorder="1" applyAlignment="1">
      <alignment horizontal="center" vertical="center"/>
    </xf>
    <xf numFmtId="0" fontId="47" fillId="16" borderId="1" xfId="0" applyFont="1" applyFill="1" applyBorder="1" applyAlignment="1">
      <alignment horizontal="center" vertical="center"/>
    </xf>
    <xf numFmtId="0" fontId="3" fillId="4" borderId="0" xfId="0" applyFont="1" applyFill="1" applyAlignment="1">
      <alignment vertical="center"/>
    </xf>
    <xf numFmtId="0" fontId="9" fillId="2" borderId="0" xfId="0" applyFont="1" applyFill="1" applyAlignment="1">
      <alignment horizontal="left" vertical="center"/>
    </xf>
    <xf numFmtId="0" fontId="16" fillId="0" borderId="0" xfId="0" applyFont="1" applyAlignment="1">
      <alignment horizontal="left" vertical="center"/>
    </xf>
    <xf numFmtId="0" fontId="2" fillId="3" borderId="0" xfId="0" applyFont="1" applyFill="1" applyAlignment="1">
      <alignment horizontal="center" vertical="center"/>
    </xf>
    <xf numFmtId="0" fontId="10" fillId="3" borderId="2" xfId="0" applyFont="1" applyFill="1" applyBorder="1" applyAlignment="1">
      <alignment horizontal="left" vertical="center"/>
    </xf>
    <xf numFmtId="0" fontId="12" fillId="0" borderId="0" xfId="0" applyFont="1" applyAlignment="1">
      <alignment horizontal="left" vertical="center"/>
    </xf>
    <xf numFmtId="0" fontId="1" fillId="2" borderId="0" xfId="0" applyFont="1" applyFill="1" applyAlignment="1">
      <alignment horizontal="center" vertical="center"/>
    </xf>
    <xf numFmtId="0" fontId="9" fillId="4" borderId="0" xfId="0" applyFont="1" applyFill="1" applyAlignment="1">
      <alignment horizontal="left" vertical="center" wrapText="1"/>
    </xf>
    <xf numFmtId="0" fontId="4" fillId="2" borderId="0" xfId="0" applyFont="1" applyFill="1" applyAlignment="1">
      <alignment horizontal="center" vertical="center" wrapText="1"/>
    </xf>
    <xf numFmtId="0" fontId="42" fillId="18" borderId="1" xfId="0" applyFont="1" applyFill="1" applyBorder="1" applyAlignment="1">
      <alignment horizontal="left" vertical="center" wrapText="1"/>
    </xf>
    <xf numFmtId="0" fontId="42" fillId="10"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2" fillId="14" borderId="1" xfId="0" applyFont="1" applyFill="1" applyBorder="1" applyAlignment="1">
      <alignment horizontal="left" vertical="center" wrapText="1"/>
    </xf>
    <xf numFmtId="0" fontId="42" fillId="15" borderId="1" xfId="0" applyFont="1" applyFill="1" applyBorder="1" applyAlignment="1">
      <alignment horizontal="left" vertical="center" wrapText="1"/>
    </xf>
    <xf numFmtId="0" fontId="42" fillId="3" borderId="1" xfId="0" applyFont="1" applyFill="1" applyBorder="1" applyAlignment="1">
      <alignment horizontal="left" vertical="center" wrapText="1"/>
    </xf>
    <xf numFmtId="0" fontId="25" fillId="3" borderId="0" xfId="0" applyFont="1" applyFill="1" applyAlignment="1">
      <alignment horizontal="center" vertical="center"/>
    </xf>
    <xf numFmtId="0" fontId="17" fillId="2" borderId="0" xfId="0" applyFont="1" applyFill="1" applyAlignment="1">
      <alignment horizontal="center" vertical="center" wrapText="1"/>
    </xf>
    <xf numFmtId="0" fontId="2" fillId="3" borderId="0" xfId="0" applyFont="1" applyFill="1" applyAlignment="1">
      <alignment horizontal="center" vertical="center" wrapText="1"/>
    </xf>
    <xf numFmtId="0" fontId="17" fillId="2" borderId="0" xfId="0" applyFont="1" applyFill="1" applyAlignment="1">
      <alignment horizontal="center" vertical="center"/>
    </xf>
    <xf numFmtId="0" fontId="13" fillId="4" borderId="0" xfId="0" applyFont="1" applyFill="1" applyAlignment="1">
      <alignment horizontal="left" vertical="center"/>
    </xf>
    <xf numFmtId="0" fontId="45" fillId="16" borderId="2" xfId="0" applyFont="1" applyFill="1" applyBorder="1" applyAlignment="1">
      <alignment horizontal="left" vertical="center" wrapText="1"/>
    </xf>
    <xf numFmtId="0" fontId="48" fillId="3" borderId="0" xfId="0" applyFont="1" applyFill="1" applyAlignment="1">
      <alignment horizontal="left" vertical="center"/>
    </xf>
    <xf numFmtId="0" fontId="44" fillId="4" borderId="0" xfId="0" applyFont="1" applyFill="1" applyAlignment="1">
      <alignment horizontal="left" vertical="center"/>
    </xf>
    <xf numFmtId="0" fontId="45" fillId="10" borderId="4" xfId="0" applyFont="1" applyFill="1" applyBorder="1" applyAlignment="1">
      <alignment horizontal="left" vertical="center" wrapText="1"/>
    </xf>
    <xf numFmtId="0" fontId="5" fillId="2" borderId="0" xfId="0" applyFont="1" applyFill="1" applyAlignment="1">
      <alignment horizontal="left" vertical="center"/>
    </xf>
    <xf numFmtId="0" fontId="45" fillId="14" borderId="2" xfId="0" applyFont="1" applyFill="1" applyBorder="1" applyAlignment="1">
      <alignment horizontal="left" vertical="center" wrapText="1"/>
    </xf>
    <xf numFmtId="0" fontId="45" fillId="10" borderId="2" xfId="0" applyFont="1" applyFill="1" applyBorder="1" applyAlignment="1">
      <alignment horizontal="left" vertical="center" wrapText="1"/>
    </xf>
    <xf numFmtId="0" fontId="13" fillId="12" borderId="0" xfId="0" applyFont="1" applyFill="1" applyAlignment="1">
      <alignment horizontal="left" vertical="center"/>
    </xf>
    <xf numFmtId="0" fontId="13" fillId="13" borderId="0" xfId="0" applyFont="1" applyFill="1" applyAlignment="1">
      <alignment horizontal="left" vertical="center"/>
    </xf>
    <xf numFmtId="0" fontId="33" fillId="17" borderId="0" xfId="0" applyFont="1" applyFill="1" applyAlignment="1">
      <alignment horizontal="center" vertical="center"/>
    </xf>
    <xf numFmtId="0" fontId="34" fillId="15" borderId="2" xfId="0" applyFont="1" applyFill="1" applyBorder="1" applyAlignment="1">
      <alignment horizontal="left" vertical="center" wrapText="1"/>
    </xf>
    <xf numFmtId="0" fontId="34" fillId="10" borderId="2" xfId="0" applyFont="1" applyFill="1" applyBorder="1" applyAlignment="1">
      <alignment horizontal="left" vertical="center" wrapText="1"/>
    </xf>
    <xf numFmtId="0" fontId="34" fillId="16" borderId="2" xfId="0" applyFont="1" applyFill="1" applyBorder="1" applyAlignment="1">
      <alignment horizontal="left" vertical="center" wrapText="1"/>
    </xf>
    <xf numFmtId="0" fontId="35" fillId="0" borderId="0" xfId="0" applyFont="1" applyAlignment="1">
      <alignment horizontal="center" vertical="center" wrapText="1"/>
    </xf>
    <xf numFmtId="0" fontId="36" fillId="5" borderId="2" xfId="0" applyFont="1" applyFill="1" applyBorder="1" applyAlignment="1">
      <alignment horizontal="center" vertical="center"/>
    </xf>
    <xf numFmtId="0" fontId="27" fillId="2" borderId="0" xfId="0" applyFont="1" applyFill="1" applyAlignment="1">
      <alignment horizontal="center" vertical="center"/>
    </xf>
    <xf numFmtId="0" fontId="28" fillId="3" borderId="0" xfId="0" applyFont="1" applyFill="1" applyAlignment="1">
      <alignment horizontal="left" vertical="center"/>
    </xf>
    <xf numFmtId="0" fontId="29" fillId="4" borderId="0" xfId="0" applyFont="1" applyFill="1" applyAlignment="1">
      <alignment horizontal="left" vertical="center"/>
    </xf>
    <xf numFmtId="0" fontId="34" fillId="14" borderId="2" xfId="0" applyFont="1" applyFill="1" applyBorder="1" applyAlignment="1">
      <alignment horizontal="left" vertical="center" wrapText="1"/>
    </xf>
  </cellXfs>
  <cellStyles count="1">
    <cellStyle name="標準" xfId="0" builtinId="0"/>
  </cellStyles>
  <dxfs count="13">
    <dxf>
      <fill>
        <patternFill>
          <bgColor rgb="FFFCE4D6"/>
        </patternFill>
      </fill>
    </dxf>
    <dxf>
      <fill>
        <patternFill>
          <bgColor rgb="FFFFF2CC"/>
        </patternFill>
      </fill>
    </dxf>
    <dxf>
      <fill>
        <patternFill>
          <bgColor rgb="FFE2EFDA"/>
        </patternFill>
      </fill>
    </dxf>
    <dxf>
      <fill>
        <patternFill>
          <bgColor rgb="FFE2EFDA"/>
        </patternFill>
      </fill>
    </dxf>
    <dxf>
      <fill>
        <patternFill>
          <bgColor rgb="FFFFF2CC"/>
        </patternFill>
      </fill>
    </dxf>
    <dxf>
      <fill>
        <patternFill>
          <bgColor rgb="FFFCE9D9"/>
        </patternFill>
      </fill>
    </dxf>
    <dxf>
      <fill>
        <patternFill>
          <bgColor rgb="FFFCE4D6"/>
        </patternFill>
      </fill>
    </dxf>
    <dxf>
      <fill>
        <patternFill>
          <bgColor rgb="FFE2EFDA"/>
        </patternFill>
      </fill>
    </dxf>
    <dxf>
      <fill>
        <patternFill>
          <bgColor rgb="FFFFF2CC"/>
        </patternFill>
      </fill>
    </dxf>
    <dxf>
      <fill>
        <patternFill>
          <bgColor rgb="FFFCE4D6"/>
        </patternFill>
      </fill>
    </dxf>
    <dxf>
      <fill>
        <patternFill>
          <bgColor rgb="FFFCE4D6"/>
        </patternFill>
      </fill>
    </dxf>
    <dxf>
      <fill>
        <patternFill>
          <bgColor rgb="FFFFF2CC"/>
        </patternFill>
      </fill>
    </dxf>
    <dxf>
      <fill>
        <patternFill>
          <bgColor rgb="FFE2EFDA"/>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8DC"/>
      <rgbColor rgb="FFEBF3F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EEAF1"/>
      <rgbColor rgb="FFE2EFDA"/>
      <rgbColor rgb="FFFFF2CC"/>
      <rgbColor rgb="FFF2F2F2"/>
      <rgbColor rgb="FFFCE9D9"/>
      <rgbColor rgb="FFEEF7EE"/>
      <rgbColor rgb="FFFCE4D6"/>
      <rgbColor rgb="FF2E75B6"/>
      <rgbColor rgb="FF33CCCC"/>
      <rgbColor rgb="FF99CC00"/>
      <rgbColor rgb="FFFFCC00"/>
      <rgbColor rgb="FFBF8F00"/>
      <rgbColor rgb="FFED7D31"/>
      <rgbColor rgb="FF595959"/>
      <rgbColor rgb="FF969696"/>
      <rgbColor rgb="FF1F3864"/>
      <rgbColor rgb="FF339966"/>
      <rgbColor rgb="FF003300"/>
      <rgbColor rgb="FF375623"/>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A1:H33"/>
  <sheetViews>
    <sheetView showGridLines="0" zoomScaleNormal="100" workbookViewId="0">
      <selection activeCell="D23" sqref="D23"/>
    </sheetView>
  </sheetViews>
  <sheetFormatPr defaultColWidth="8.7109375" defaultRowHeight="15"/>
  <cols>
    <col min="1" max="1" width="5" customWidth="1"/>
    <col min="2" max="2" width="21.85546875" customWidth="1"/>
    <col min="3" max="3" width="61" customWidth="1"/>
    <col min="4" max="4" width="9" customWidth="1"/>
    <col min="5" max="5" width="16.85546875" customWidth="1"/>
    <col min="6" max="7" width="9" customWidth="1"/>
    <col min="8" max="8" width="34.42578125" customWidth="1"/>
  </cols>
  <sheetData>
    <row r="1" spans="1:8" ht="39.75" customHeight="1">
      <c r="A1" s="102" t="s">
        <v>0</v>
      </c>
      <c r="B1" s="102"/>
      <c r="C1" s="102"/>
      <c r="D1" s="102"/>
      <c r="E1" s="102"/>
      <c r="F1" s="102"/>
      <c r="G1" s="102"/>
      <c r="H1" s="102"/>
    </row>
    <row r="2" spans="1:8" ht="19.5" customHeight="1">
      <c r="A2" s="99" t="s">
        <v>1</v>
      </c>
      <c r="B2" s="99"/>
      <c r="C2" s="99"/>
      <c r="D2" s="99"/>
      <c r="E2" s="99"/>
      <c r="F2" s="99"/>
      <c r="G2" s="99"/>
      <c r="H2" s="99"/>
    </row>
    <row r="3" spans="1:8">
      <c r="A3" t="s">
        <v>253</v>
      </c>
    </row>
    <row r="4" spans="1:8" ht="27.75" customHeight="1">
      <c r="A4" s="1" t="s">
        <v>2</v>
      </c>
      <c r="B4" s="2" t="s">
        <v>3</v>
      </c>
      <c r="C4" s="2" t="s">
        <v>4</v>
      </c>
      <c r="D4" s="2" t="s">
        <v>254</v>
      </c>
      <c r="E4" s="2" t="s">
        <v>6</v>
      </c>
    </row>
    <row r="5" spans="1:8" ht="21.75" customHeight="1">
      <c r="A5" s="96" t="s">
        <v>7</v>
      </c>
      <c r="B5" s="96"/>
      <c r="C5" s="96"/>
      <c r="D5" s="96"/>
      <c r="E5" s="96"/>
    </row>
    <row r="6" spans="1:8" ht="31.5" customHeight="1">
      <c r="A6" s="3" t="s">
        <v>8</v>
      </c>
      <c r="B6" s="4" t="s">
        <v>9</v>
      </c>
      <c r="C6" s="5" t="s">
        <v>10</v>
      </c>
      <c r="D6" s="6" t="s">
        <v>5</v>
      </c>
      <c r="E6" s="7" t="str">
        <f>IF(OR(D6="はい",D6="一部",D6="いいえ"),IF(D6="はい",2,IF(D6="一部",1,0)),"")</f>
        <v/>
      </c>
    </row>
    <row r="7" spans="1:8" ht="31.5" customHeight="1">
      <c r="A7" s="3" t="s">
        <v>11</v>
      </c>
      <c r="B7" s="4" t="s">
        <v>9</v>
      </c>
      <c r="C7" s="5" t="s">
        <v>12</v>
      </c>
      <c r="D7" s="6" t="s">
        <v>5</v>
      </c>
      <c r="E7" s="7" t="str">
        <f>IF(OR(D7="はい",D7="一部",D7="いいえ"),IF(D7="はい",2,IF(D7="一部",1,0)),"")</f>
        <v/>
      </c>
    </row>
    <row r="8" spans="1:8" ht="31.5" customHeight="1">
      <c r="A8" s="3" t="s">
        <v>13</v>
      </c>
      <c r="B8" s="4" t="s">
        <v>9</v>
      </c>
      <c r="C8" s="5" t="s">
        <v>14</v>
      </c>
      <c r="D8" s="6" t="s">
        <v>5</v>
      </c>
      <c r="E8" s="7" t="str">
        <f>IF(OR(D8="はい",D8="一部",D8="いいえ"),IF(D8="はい",2,IF(D8="一部",1,0)),"")</f>
        <v/>
      </c>
    </row>
    <row r="9" spans="1:8" ht="31.5" customHeight="1">
      <c r="A9" s="3" t="s">
        <v>15</v>
      </c>
      <c r="B9" s="4" t="s">
        <v>9</v>
      </c>
      <c r="C9" s="5" t="s">
        <v>16</v>
      </c>
      <c r="D9" s="6" t="s">
        <v>5</v>
      </c>
      <c r="E9" s="7" t="str">
        <f>IF(OR(D9="はい",D9="一部",D9="いいえ"),IF(D9="はい",2,IF(D9="一部",1,0)),"")</f>
        <v/>
      </c>
    </row>
    <row r="10" spans="1:8" ht="21.75" customHeight="1">
      <c r="A10" s="96" t="s">
        <v>17</v>
      </c>
      <c r="B10" s="96"/>
      <c r="C10" s="96"/>
      <c r="D10" s="96"/>
      <c r="E10" s="96"/>
    </row>
    <row r="11" spans="1:8" ht="31.5" customHeight="1">
      <c r="A11" s="8" t="s">
        <v>18</v>
      </c>
      <c r="B11" s="9" t="s">
        <v>19</v>
      </c>
      <c r="C11" s="10" t="s">
        <v>20</v>
      </c>
      <c r="D11" s="6" t="s">
        <v>5</v>
      </c>
      <c r="E11" s="7" t="str">
        <f>IF(OR(D11="はい",D11="一部",D11="いいえ"),IF(D11="はい",2,IF(D11="一部",1,0)),"")</f>
        <v/>
      </c>
    </row>
    <row r="12" spans="1:8" ht="31.5" customHeight="1">
      <c r="A12" s="8" t="s">
        <v>21</v>
      </c>
      <c r="B12" s="9" t="s">
        <v>19</v>
      </c>
      <c r="C12" s="10" t="s">
        <v>22</v>
      </c>
      <c r="D12" s="6" t="s">
        <v>5</v>
      </c>
      <c r="E12" s="7" t="str">
        <f>IF(OR(D12="はい",D12="一部",D12="いいえ"),IF(D12="はい",2,IF(D12="一部",1,0)),"")</f>
        <v/>
      </c>
    </row>
    <row r="13" spans="1:8" ht="31.5" customHeight="1">
      <c r="A13" s="8" t="s">
        <v>23</v>
      </c>
      <c r="B13" s="9" t="s">
        <v>19</v>
      </c>
      <c r="C13" s="10" t="s">
        <v>24</v>
      </c>
      <c r="D13" s="6" t="s">
        <v>5</v>
      </c>
      <c r="E13" s="7" t="str">
        <f>IF(OR(D13="はい",D13="一部",D13="いいえ"),IF(D13="はい",2,IF(D13="一部",1,0)),"")</f>
        <v/>
      </c>
    </row>
    <row r="14" spans="1:8" ht="31.5" customHeight="1">
      <c r="A14" s="8" t="s">
        <v>25</v>
      </c>
      <c r="B14" s="9" t="s">
        <v>19</v>
      </c>
      <c r="C14" s="10" t="s">
        <v>26</v>
      </c>
      <c r="D14" s="6" t="s">
        <v>5</v>
      </c>
      <c r="E14" s="7" t="str">
        <f>IF(OR(D14="はい",D14="一部",D14="いいえ"),IF(D14="はい",2,IF(D14="一部",1,0)),"")</f>
        <v/>
      </c>
    </row>
    <row r="15" spans="1:8" ht="21.75" customHeight="1">
      <c r="A15" s="96" t="s">
        <v>27</v>
      </c>
      <c r="B15" s="96"/>
      <c r="C15" s="96"/>
      <c r="D15" s="96"/>
      <c r="E15" s="96"/>
    </row>
    <row r="16" spans="1:8" ht="31.5" customHeight="1">
      <c r="A16" s="11" t="s">
        <v>28</v>
      </c>
      <c r="B16" s="12" t="s">
        <v>29</v>
      </c>
      <c r="C16" s="13" t="s">
        <v>30</v>
      </c>
      <c r="D16" s="6" t="s">
        <v>5</v>
      </c>
      <c r="E16" s="7" t="str">
        <f>IF(OR(D16="はい",D16="一部",D16="いいえ"),IF(D16="はい",2,IF(D16="一部",1,0)),"")</f>
        <v/>
      </c>
    </row>
    <row r="17" spans="1:8" ht="31.5" customHeight="1">
      <c r="A17" s="11" t="s">
        <v>31</v>
      </c>
      <c r="B17" s="12" t="s">
        <v>29</v>
      </c>
      <c r="C17" s="13" t="s">
        <v>32</v>
      </c>
      <c r="D17" s="6" t="s">
        <v>5</v>
      </c>
      <c r="E17" s="7" t="str">
        <f>IF(OR(D17="はい",D17="一部",D17="いいえ"),IF(D17="はい",2,IF(D17="一部",1,0)),"")</f>
        <v/>
      </c>
    </row>
    <row r="18" spans="1:8" ht="31.5" customHeight="1">
      <c r="A18" s="11" t="s">
        <v>33</v>
      </c>
      <c r="B18" s="12" t="s">
        <v>29</v>
      </c>
      <c r="C18" s="13" t="s">
        <v>34</v>
      </c>
      <c r="D18" s="6" t="s">
        <v>5</v>
      </c>
      <c r="E18" s="7" t="str">
        <f>IF(OR(D18="はい",D18="一部",D18="いいえ"),IF(D18="はい",2,IF(D18="一部",1,0)),"")</f>
        <v/>
      </c>
    </row>
    <row r="19" spans="1:8" ht="31.5" customHeight="1">
      <c r="A19" s="11" t="s">
        <v>35</v>
      </c>
      <c r="B19" s="12" t="s">
        <v>29</v>
      </c>
      <c r="C19" s="13" t="s">
        <v>36</v>
      </c>
      <c r="D19" s="6" t="s">
        <v>5</v>
      </c>
      <c r="E19" s="7" t="str">
        <f>IF(OR(D19="はい",D19="一部",D19="いいえ"),IF(D19="はい",2,IF(D19="一部",1,0)),"")</f>
        <v/>
      </c>
    </row>
    <row r="20" spans="1:8" ht="21.75" customHeight="1">
      <c r="A20" s="96" t="s">
        <v>37</v>
      </c>
      <c r="B20" s="96"/>
      <c r="C20" s="96"/>
      <c r="D20" s="96"/>
      <c r="E20" s="96"/>
    </row>
    <row r="21" spans="1:8" ht="31.5" customHeight="1">
      <c r="A21" s="14" t="s">
        <v>38</v>
      </c>
      <c r="B21" s="15" t="s">
        <v>39</v>
      </c>
      <c r="C21" s="16" t="s">
        <v>40</v>
      </c>
      <c r="D21" s="6" t="s">
        <v>5</v>
      </c>
      <c r="E21" s="7" t="str">
        <f>IF(OR(D21="はい",D21="一部",D21="いいえ"),IF(D21="はい",2,IF(D21="一部",1,0)),"")</f>
        <v/>
      </c>
    </row>
    <row r="22" spans="1:8" ht="31.5" customHeight="1">
      <c r="A22" s="14" t="s">
        <v>41</v>
      </c>
      <c r="B22" s="15" t="s">
        <v>39</v>
      </c>
      <c r="C22" s="16" t="s">
        <v>42</v>
      </c>
      <c r="D22" s="6" t="s">
        <v>5</v>
      </c>
      <c r="E22" s="7" t="str">
        <f>IF(OR(D22="はい",D22="一部",D22="いいえ"),IF(D22="はい",2,IF(D22="一部",1,0)),"")</f>
        <v/>
      </c>
    </row>
    <row r="23" spans="1:8" ht="31.5" customHeight="1">
      <c r="A23" s="14" t="s">
        <v>43</v>
      </c>
      <c r="B23" s="15" t="s">
        <v>39</v>
      </c>
      <c r="C23" s="16" t="s">
        <v>44</v>
      </c>
      <c r="D23" s="6" t="s">
        <v>5</v>
      </c>
      <c r="E23" s="7" t="str">
        <f>IF(OR(D23="はい",D23="一部",D23="いいえ"),IF(D23="はい",2,IF(D23="一部",1,0)),"")</f>
        <v/>
      </c>
    </row>
    <row r="25" spans="1:8" ht="21.75" customHeight="1">
      <c r="A25" s="97" t="s">
        <v>45</v>
      </c>
      <c r="B25" s="97"/>
      <c r="C25" s="97"/>
      <c r="D25" s="97"/>
      <c r="E25" s="97"/>
      <c r="F25" s="97"/>
      <c r="G25" s="97"/>
      <c r="H25" s="97"/>
    </row>
    <row r="26" spans="1:8" ht="21.75" customHeight="1">
      <c r="A26" s="100" t="s">
        <v>46</v>
      </c>
      <c r="B26" s="100"/>
      <c r="C26" s="17" t="s">
        <v>47</v>
      </c>
      <c r="D26" s="18">
        <f>IFERROR(SUM(E6:E9),0)</f>
        <v>0</v>
      </c>
      <c r="E26" s="19" t="s">
        <v>48</v>
      </c>
      <c r="F26" s="101" t="str">
        <f>REPT("■",IFERROR(D26,0))&amp;REPT("□",8-IFERROR(D26,0))</f>
        <v>□□□□□□□□</v>
      </c>
      <c r="G26" s="101"/>
      <c r="H26" s="101"/>
    </row>
    <row r="27" spans="1:8" ht="21.75" customHeight="1">
      <c r="A27" s="100" t="s">
        <v>49</v>
      </c>
      <c r="B27" s="100"/>
      <c r="C27" s="17" t="s">
        <v>47</v>
      </c>
      <c r="D27" s="18">
        <f>IFERROR(SUM(E11:E14),0)</f>
        <v>0</v>
      </c>
      <c r="E27" s="19" t="s">
        <v>48</v>
      </c>
      <c r="F27" s="101" t="str">
        <f>REPT("■",IFERROR(D27,0))&amp;REPT("□",8-IFERROR(D27,0))</f>
        <v>□□□□□□□□</v>
      </c>
      <c r="G27" s="101"/>
      <c r="H27" s="101"/>
    </row>
    <row r="28" spans="1:8" ht="21.75" customHeight="1">
      <c r="A28" s="100" t="s">
        <v>50</v>
      </c>
      <c r="B28" s="100"/>
      <c r="C28" s="17" t="s">
        <v>47</v>
      </c>
      <c r="D28" s="18">
        <f>IFERROR(SUM(E16:E19),0)</f>
        <v>0</v>
      </c>
      <c r="E28" s="19" t="s">
        <v>48</v>
      </c>
      <c r="F28" s="101" t="str">
        <f>REPT("■",IFERROR(D28,0))&amp;REPT("□",8-IFERROR(D28,0))</f>
        <v>□□□□□□□□</v>
      </c>
      <c r="G28" s="101"/>
      <c r="H28" s="101"/>
    </row>
    <row r="29" spans="1:8" ht="21.75" customHeight="1">
      <c r="A29" s="100" t="s">
        <v>51</v>
      </c>
      <c r="B29" s="100"/>
      <c r="C29" s="17" t="s">
        <v>52</v>
      </c>
      <c r="D29" s="18">
        <f>IFERROR(SUM(E21:E23),0)</f>
        <v>0</v>
      </c>
      <c r="E29" s="19" t="s">
        <v>48</v>
      </c>
      <c r="F29" s="101" t="str">
        <f>REPT("■",IFERROR(D29,0))&amp;REPT("□",6-IFERROR(D29,0))</f>
        <v>□□□□□□</v>
      </c>
      <c r="G29" s="101"/>
      <c r="H29" s="101"/>
    </row>
    <row r="30" spans="1:8" ht="27.75" customHeight="1">
      <c r="A30" s="97" t="s">
        <v>53</v>
      </c>
      <c r="B30" s="97"/>
      <c r="C30" s="20"/>
      <c r="D30" s="21">
        <f>IFERROR(SUM(E6:E23),0)</f>
        <v>0</v>
      </c>
      <c r="E30" s="22" t="s">
        <v>48</v>
      </c>
    </row>
    <row r="31" spans="1:8" ht="27.75" customHeight="1">
      <c r="A31" s="97" t="s">
        <v>54</v>
      </c>
      <c r="B31" s="97"/>
      <c r="D31" s="98" t="str">
        <f>IF(D30&gt;=24,"✅ 安全（体制が整っている）",IF(D30&gt;=15,"⚠️ 要改善（一部リスクあり）","🔴 高リスク（体制未整備）"))</f>
        <v>🔴 高リスク（体制未整備）</v>
      </c>
      <c r="E31" s="98"/>
      <c r="F31" s="98"/>
      <c r="G31" s="98"/>
      <c r="H31" s="98"/>
    </row>
    <row r="33" spans="1:8" ht="15" customHeight="1">
      <c r="A33" s="99" t="s">
        <v>55</v>
      </c>
      <c r="B33" s="99"/>
      <c r="C33" s="99"/>
      <c r="D33" s="99"/>
      <c r="E33" s="99"/>
      <c r="F33" s="99"/>
      <c r="G33" s="99"/>
      <c r="H33" s="99"/>
    </row>
  </sheetData>
  <mergeCells count="15">
    <mergeCell ref="A1:H1"/>
    <mergeCell ref="A2:H2"/>
    <mergeCell ref="A25:H25"/>
    <mergeCell ref="A26:B26"/>
    <mergeCell ref="F26:H26"/>
    <mergeCell ref="A27:B27"/>
    <mergeCell ref="F27:H27"/>
    <mergeCell ref="A31:B31"/>
    <mergeCell ref="D31:H31"/>
    <mergeCell ref="A33:H33"/>
    <mergeCell ref="A28:B28"/>
    <mergeCell ref="F28:H28"/>
    <mergeCell ref="A29:B29"/>
    <mergeCell ref="F29:H29"/>
    <mergeCell ref="A30:B30"/>
  </mergeCells>
  <conditionalFormatting sqref="D31">
    <cfRule type="expression" dxfId="12" priority="2">
      <formula>D30&gt;=24</formula>
    </cfRule>
    <cfRule type="expression" dxfId="11" priority="3">
      <formula>AND(D30&gt;=15,D30&lt;24)</formula>
    </cfRule>
    <cfRule type="expression" dxfId="10" priority="4">
      <formula>D30&lt;15</formula>
    </cfRule>
  </conditionalFormatting>
  <dataValidations count="1">
    <dataValidation type="list" allowBlank="1" sqref="D6:D9 D11:D14 D16:D19 D21:D23" xr:uid="{00000000-0002-0000-0000-000000000000}">
      <formula1>"はい,一部,いいえ,該当なし"</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A1:L62"/>
  <sheetViews>
    <sheetView showGridLines="0" tabSelected="1" zoomScaleNormal="100" workbookViewId="0">
      <selection activeCell="B44" sqref="B44"/>
    </sheetView>
  </sheetViews>
  <sheetFormatPr defaultColWidth="8.7109375" defaultRowHeight="15"/>
  <cols>
    <col min="1" max="1" width="6" customWidth="1"/>
    <col min="2" max="4" width="22" customWidth="1"/>
    <col min="5" max="5" width="16" customWidth="1"/>
    <col min="6" max="7" width="6" customWidth="1"/>
    <col min="8" max="9" width="18" customWidth="1"/>
    <col min="10" max="10" width="12" customWidth="1"/>
    <col min="11" max="12" width="14" customWidth="1"/>
  </cols>
  <sheetData>
    <row r="1" spans="1:12" ht="36" customHeight="1">
      <c r="A1" s="114" t="s">
        <v>56</v>
      </c>
      <c r="B1" s="114"/>
      <c r="C1" s="114"/>
      <c r="D1" s="114"/>
      <c r="E1" s="114"/>
      <c r="F1" s="114"/>
      <c r="G1" s="114"/>
    </row>
    <row r="2" spans="1:12" ht="15" customHeight="1">
      <c r="A2" s="99" t="s">
        <v>57</v>
      </c>
      <c r="B2" s="99"/>
      <c r="C2" s="99"/>
      <c r="D2" s="99"/>
      <c r="E2" s="99"/>
      <c r="F2" s="99"/>
      <c r="G2" s="99"/>
    </row>
    <row r="4" spans="1:12" ht="24" customHeight="1">
      <c r="A4" s="115" t="s">
        <v>58</v>
      </c>
      <c r="B4" s="115"/>
      <c r="C4" s="115"/>
      <c r="D4" s="115"/>
      <c r="E4" s="115"/>
      <c r="F4" s="115"/>
      <c r="G4" s="115"/>
      <c r="H4" s="115"/>
      <c r="I4" s="115"/>
      <c r="J4" s="115"/>
      <c r="K4" s="115"/>
      <c r="L4" s="115"/>
    </row>
    <row r="5" spans="1:12" ht="15" customHeight="1">
      <c r="A5" s="23" t="s">
        <v>2</v>
      </c>
      <c r="B5" s="24" t="s">
        <v>59</v>
      </c>
      <c r="C5" s="24" t="s">
        <v>60</v>
      </c>
      <c r="D5" s="24" t="s">
        <v>61</v>
      </c>
      <c r="E5" s="24" t="s">
        <v>62</v>
      </c>
    </row>
    <row r="6" spans="1:12" ht="21.75" customHeight="1">
      <c r="A6" s="25">
        <v>1</v>
      </c>
      <c r="B6" s="26"/>
      <c r="C6" s="26"/>
      <c r="D6" s="26"/>
      <c r="E6" s="26"/>
    </row>
    <row r="7" spans="1:12" ht="21.75" customHeight="1">
      <c r="A7" s="25">
        <v>2</v>
      </c>
      <c r="B7" s="26"/>
      <c r="C7" s="26"/>
      <c r="D7" s="26"/>
      <c r="E7" s="26"/>
    </row>
    <row r="8" spans="1:12" ht="21.75" customHeight="1">
      <c r="A8" s="25">
        <v>3</v>
      </c>
      <c r="B8" s="26"/>
      <c r="C8" s="26"/>
      <c r="D8" s="26"/>
      <c r="E8" s="26"/>
    </row>
    <row r="9" spans="1:12" ht="21.75" customHeight="1">
      <c r="A9" s="25">
        <v>4</v>
      </c>
      <c r="B9" s="26"/>
      <c r="C9" s="26"/>
      <c r="D9" s="26"/>
      <c r="E9" s="26"/>
    </row>
    <row r="10" spans="1:12" ht="21.75" customHeight="1">
      <c r="A10" s="25">
        <v>5</v>
      </c>
      <c r="B10" s="26"/>
      <c r="C10" s="26"/>
      <c r="D10" s="26"/>
      <c r="E10" s="26"/>
    </row>
    <row r="12" spans="1:12" ht="24" customHeight="1">
      <c r="A12" s="115" t="s">
        <v>63</v>
      </c>
      <c r="B12" s="115"/>
      <c r="C12" s="115"/>
      <c r="D12" s="115"/>
      <c r="E12" s="115"/>
      <c r="F12" s="115"/>
      <c r="G12" s="115"/>
      <c r="H12" s="115"/>
      <c r="I12" s="115"/>
      <c r="J12" s="115"/>
      <c r="K12" s="115"/>
      <c r="L12" s="115"/>
    </row>
    <row r="13" spans="1:12" ht="15" customHeight="1">
      <c r="A13" s="23" t="s">
        <v>2</v>
      </c>
      <c r="B13" s="24" t="s">
        <v>64</v>
      </c>
      <c r="C13" s="24" t="s">
        <v>65</v>
      </c>
      <c r="D13" s="24" t="s">
        <v>66</v>
      </c>
      <c r="E13" s="24" t="s">
        <v>67</v>
      </c>
    </row>
    <row r="14" spans="1:12" ht="21.75" customHeight="1">
      <c r="A14" s="25">
        <v>1</v>
      </c>
      <c r="B14" s="26"/>
      <c r="C14" s="26"/>
      <c r="D14" s="26"/>
      <c r="E14" s="26"/>
    </row>
    <row r="15" spans="1:12" ht="21.75" customHeight="1">
      <c r="A15" s="25">
        <v>2</v>
      </c>
      <c r="B15" s="26"/>
      <c r="C15" s="26"/>
      <c r="D15" s="26"/>
      <c r="E15" s="26"/>
    </row>
    <row r="16" spans="1:12" ht="21.75" customHeight="1">
      <c r="A16" s="25">
        <v>3</v>
      </c>
      <c r="B16" s="26"/>
      <c r="C16" s="26"/>
      <c r="D16" s="26"/>
      <c r="E16" s="26"/>
    </row>
    <row r="17" spans="1:12" ht="21.75" customHeight="1">
      <c r="A17" s="25">
        <v>4</v>
      </c>
      <c r="B17" s="26"/>
      <c r="C17" s="26"/>
      <c r="D17" s="26"/>
      <c r="E17" s="26"/>
    </row>
    <row r="18" spans="1:12" ht="21.75" customHeight="1">
      <c r="A18" s="25">
        <v>5</v>
      </c>
      <c r="B18" s="26"/>
      <c r="C18" s="26"/>
      <c r="D18" s="26"/>
      <c r="E18" s="26"/>
    </row>
    <row r="19" spans="1:12" ht="21.75" customHeight="1">
      <c r="A19" s="25">
        <v>6</v>
      </c>
      <c r="B19" s="26"/>
      <c r="C19" s="26"/>
      <c r="D19" s="26"/>
      <c r="E19" s="26"/>
    </row>
    <row r="20" spans="1:12" ht="21.75" customHeight="1">
      <c r="A20" s="25">
        <v>7</v>
      </c>
      <c r="B20" s="26"/>
      <c r="C20" s="26"/>
      <c r="D20" s="26"/>
      <c r="E20" s="26"/>
    </row>
    <row r="22" spans="1:12" ht="24" customHeight="1">
      <c r="A22" s="115" t="s">
        <v>68</v>
      </c>
      <c r="B22" s="115"/>
      <c r="C22" s="115"/>
      <c r="D22" s="115"/>
      <c r="E22" s="115"/>
      <c r="F22" s="115"/>
      <c r="G22" s="115"/>
      <c r="H22" s="115"/>
      <c r="I22" s="115"/>
      <c r="J22" s="115"/>
      <c r="K22" s="115"/>
      <c r="L22" s="115"/>
    </row>
    <row r="23" spans="1:12" ht="29.25" customHeight="1">
      <c r="A23" s="27" t="s">
        <v>2</v>
      </c>
      <c r="B23" s="28" t="s">
        <v>69</v>
      </c>
      <c r="C23" s="28" t="s">
        <v>70</v>
      </c>
      <c r="D23" s="28" t="s">
        <v>71</v>
      </c>
      <c r="E23" s="28" t="s">
        <v>72</v>
      </c>
      <c r="F23" s="28" t="s">
        <v>73</v>
      </c>
      <c r="G23" s="27" t="s">
        <v>74</v>
      </c>
      <c r="H23" s="28" t="s">
        <v>75</v>
      </c>
      <c r="I23" s="28" t="s">
        <v>76</v>
      </c>
      <c r="J23" s="28" t="s">
        <v>77</v>
      </c>
    </row>
    <row r="24" spans="1:12" ht="24" customHeight="1">
      <c r="A24" s="25">
        <v>1</v>
      </c>
      <c r="B24" s="26"/>
      <c r="C24" s="26" t="s">
        <v>182</v>
      </c>
      <c r="D24" s="26" t="s">
        <v>183</v>
      </c>
      <c r="E24" s="26" t="s">
        <v>182</v>
      </c>
      <c r="F24" s="18">
        <f t="shared" ref="F24:F30" si="0">IFERROR(SUM(C24:E24),0)</f>
        <v>0</v>
      </c>
      <c r="G24" s="29" t="str">
        <f t="shared" ref="G24:G30" si="1">IF(F24="","",IF(F24&gt;=12,"Tier1 コア",IF(F24&gt;=8,"Tier2 競争優位","Tier3 一般")))</f>
        <v>Tier3 一般</v>
      </c>
      <c r="H24" s="26"/>
      <c r="I24" s="26"/>
      <c r="J24" s="26"/>
    </row>
    <row r="25" spans="1:12" ht="24" customHeight="1">
      <c r="A25" s="25">
        <v>2</v>
      </c>
      <c r="B25" s="26"/>
      <c r="C25" s="26"/>
      <c r="D25" s="26"/>
      <c r="E25" s="26"/>
      <c r="F25" s="18">
        <f t="shared" si="0"/>
        <v>0</v>
      </c>
      <c r="G25" s="29" t="str">
        <f t="shared" si="1"/>
        <v>Tier3 一般</v>
      </c>
      <c r="H25" s="26"/>
      <c r="I25" s="26"/>
      <c r="J25" s="26"/>
    </row>
    <row r="26" spans="1:12" ht="24" customHeight="1">
      <c r="A26" s="25">
        <v>3</v>
      </c>
      <c r="B26" s="26"/>
      <c r="C26" s="26"/>
      <c r="D26" s="26"/>
      <c r="E26" s="26"/>
      <c r="F26" s="18">
        <f t="shared" si="0"/>
        <v>0</v>
      </c>
      <c r="G26" s="29" t="str">
        <f t="shared" si="1"/>
        <v>Tier3 一般</v>
      </c>
      <c r="H26" s="26"/>
      <c r="I26" s="26"/>
      <c r="J26" s="26"/>
    </row>
    <row r="27" spans="1:12" ht="24" customHeight="1">
      <c r="A27" s="25">
        <v>4</v>
      </c>
      <c r="B27" s="26"/>
      <c r="C27" s="26"/>
      <c r="D27" s="26"/>
      <c r="E27" s="26"/>
      <c r="F27" s="18">
        <f t="shared" si="0"/>
        <v>0</v>
      </c>
      <c r="G27" s="29" t="str">
        <f t="shared" si="1"/>
        <v>Tier3 一般</v>
      </c>
      <c r="H27" s="26"/>
      <c r="I27" s="26"/>
      <c r="J27" s="26"/>
    </row>
    <row r="28" spans="1:12" ht="24" customHeight="1">
      <c r="A28" s="25">
        <v>5</v>
      </c>
      <c r="B28" s="26"/>
      <c r="C28" s="26"/>
      <c r="D28" s="26"/>
      <c r="E28" s="26"/>
      <c r="F28" s="18">
        <f t="shared" si="0"/>
        <v>0</v>
      </c>
      <c r="G28" s="29" t="str">
        <f t="shared" si="1"/>
        <v>Tier3 一般</v>
      </c>
      <c r="H28" s="26"/>
      <c r="I28" s="26"/>
      <c r="J28" s="26"/>
    </row>
    <row r="29" spans="1:12" ht="24" customHeight="1">
      <c r="A29" s="25">
        <v>6</v>
      </c>
      <c r="B29" s="26"/>
      <c r="C29" s="26"/>
      <c r="D29" s="26"/>
      <c r="E29" s="26"/>
      <c r="F29" s="18">
        <f t="shared" si="0"/>
        <v>0</v>
      </c>
      <c r="G29" s="29" t="str">
        <f t="shared" si="1"/>
        <v>Tier3 一般</v>
      </c>
      <c r="H29" s="26"/>
      <c r="I29" s="26"/>
      <c r="J29" s="26"/>
    </row>
    <row r="30" spans="1:12" ht="24" customHeight="1">
      <c r="A30" s="25">
        <v>7</v>
      </c>
      <c r="B30" s="26"/>
      <c r="C30" s="26"/>
      <c r="D30" s="26"/>
      <c r="E30" s="26"/>
      <c r="F30" s="18">
        <f t="shared" si="0"/>
        <v>0</v>
      </c>
      <c r="G30" s="29" t="str">
        <f t="shared" si="1"/>
        <v>Tier3 一般</v>
      </c>
      <c r="H30" s="26"/>
      <c r="I30" s="26"/>
      <c r="J30" s="26"/>
    </row>
    <row r="32" spans="1:12" ht="15" customHeight="1">
      <c r="A32" s="111" t="s">
        <v>78</v>
      </c>
      <c r="B32" s="111"/>
      <c r="C32" s="111"/>
      <c r="D32" s="111"/>
      <c r="E32" s="111"/>
      <c r="F32" s="111"/>
      <c r="G32" s="111"/>
      <c r="H32" s="111"/>
      <c r="I32" s="111"/>
      <c r="J32" s="111"/>
    </row>
    <row r="35" spans="1:10" ht="19.5">
      <c r="A35" s="112" t="s">
        <v>242</v>
      </c>
      <c r="B35" s="112"/>
      <c r="C35" s="112"/>
      <c r="D35" s="112"/>
      <c r="E35" s="112"/>
      <c r="F35" s="112"/>
      <c r="G35" s="112"/>
      <c r="H35" s="112"/>
      <c r="I35" s="112"/>
      <c r="J35" s="112"/>
    </row>
    <row r="36" spans="1:10">
      <c r="A36" s="113"/>
      <c r="B36" s="113"/>
      <c r="C36" s="113"/>
      <c r="D36" s="113"/>
      <c r="E36" s="113"/>
      <c r="F36" s="113"/>
      <c r="G36" s="113"/>
      <c r="H36" s="113"/>
      <c r="I36" s="113"/>
      <c r="J36" s="113"/>
    </row>
    <row r="38" spans="1:10">
      <c r="A38" s="103" t="s">
        <v>184</v>
      </c>
      <c r="B38" s="103"/>
      <c r="C38" s="103"/>
      <c r="D38" s="103"/>
      <c r="E38" s="103"/>
      <c r="F38" s="103"/>
      <c r="G38" s="103"/>
      <c r="H38" s="103"/>
      <c r="I38" s="103"/>
      <c r="J38" s="103"/>
    </row>
    <row r="39" spans="1:10" ht="25.5">
      <c r="A39" s="76" t="s">
        <v>185</v>
      </c>
      <c r="B39" s="76" t="s">
        <v>6</v>
      </c>
      <c r="C39" s="104" t="s">
        <v>186</v>
      </c>
      <c r="D39" s="104"/>
      <c r="E39" s="104"/>
      <c r="F39" s="104"/>
      <c r="G39" s="104"/>
      <c r="H39" s="104"/>
      <c r="I39" s="104"/>
      <c r="J39" s="104"/>
    </row>
    <row r="40" spans="1:10" ht="132">
      <c r="A40" s="77" t="s">
        <v>187</v>
      </c>
      <c r="B40" s="78" t="s">
        <v>188</v>
      </c>
      <c r="C40" s="79" t="s">
        <v>189</v>
      </c>
      <c r="D40" s="108" t="s">
        <v>190</v>
      </c>
      <c r="E40" s="108"/>
      <c r="F40" s="108"/>
      <c r="G40" s="108"/>
      <c r="H40" s="108"/>
      <c r="I40" s="108"/>
      <c r="J40" s="108"/>
    </row>
    <row r="41" spans="1:10">
      <c r="A41" s="80"/>
      <c r="B41" s="80" t="s">
        <v>191</v>
      </c>
      <c r="C41" s="81" t="s">
        <v>192</v>
      </c>
      <c r="D41" s="109" t="s">
        <v>193</v>
      </c>
      <c r="E41" s="109"/>
      <c r="F41" s="109"/>
      <c r="G41" s="109"/>
      <c r="H41" s="109"/>
      <c r="I41" s="109"/>
      <c r="J41" s="109"/>
    </row>
    <row r="42" spans="1:10">
      <c r="A42" s="82"/>
      <c r="B42" s="82" t="s">
        <v>194</v>
      </c>
      <c r="C42" s="83" t="s">
        <v>195</v>
      </c>
      <c r="D42" s="106" t="s">
        <v>196</v>
      </c>
      <c r="E42" s="106"/>
      <c r="F42" s="106"/>
      <c r="G42" s="106"/>
      <c r="H42" s="106"/>
      <c r="I42" s="106"/>
      <c r="J42" s="106"/>
    </row>
    <row r="43" spans="1:10" ht="24">
      <c r="A43" s="85"/>
      <c r="B43" s="85" t="s">
        <v>197</v>
      </c>
      <c r="C43" s="86" t="s">
        <v>198</v>
      </c>
      <c r="D43" s="107" t="s">
        <v>199</v>
      </c>
      <c r="E43" s="107"/>
      <c r="F43" s="107"/>
      <c r="G43" s="107"/>
      <c r="H43" s="107"/>
      <c r="I43" s="107"/>
      <c r="J43" s="107"/>
    </row>
    <row r="44" spans="1:10" ht="24">
      <c r="A44" s="88"/>
      <c r="B44" s="88" t="s">
        <v>200</v>
      </c>
      <c r="C44" s="89" t="s">
        <v>201</v>
      </c>
      <c r="D44" s="110" t="s">
        <v>202</v>
      </c>
      <c r="E44" s="110"/>
      <c r="F44" s="110"/>
      <c r="G44" s="110"/>
      <c r="H44" s="110"/>
      <c r="I44" s="110"/>
      <c r="J44" s="110"/>
    </row>
    <row r="46" spans="1:10" ht="132">
      <c r="A46" s="77" t="s">
        <v>203</v>
      </c>
      <c r="B46" s="78" t="s">
        <v>188</v>
      </c>
      <c r="C46" s="79" t="s">
        <v>204</v>
      </c>
      <c r="D46" s="108" t="s">
        <v>205</v>
      </c>
      <c r="E46" s="108"/>
      <c r="F46" s="108"/>
      <c r="G46" s="108"/>
      <c r="H46" s="108"/>
      <c r="I46" s="108"/>
      <c r="J46" s="108"/>
    </row>
    <row r="47" spans="1:10">
      <c r="A47" s="80"/>
      <c r="B47" s="80" t="s">
        <v>191</v>
      </c>
      <c r="C47" s="81" t="s">
        <v>206</v>
      </c>
      <c r="D47" s="109" t="s">
        <v>207</v>
      </c>
      <c r="E47" s="109"/>
      <c r="F47" s="109"/>
      <c r="G47" s="109"/>
      <c r="H47" s="109"/>
      <c r="I47" s="109"/>
      <c r="J47" s="109"/>
    </row>
    <row r="48" spans="1:10">
      <c r="A48" s="82"/>
      <c r="B48" s="82">
        <v>3</v>
      </c>
      <c r="C48" s="83" t="s">
        <v>208</v>
      </c>
      <c r="D48" s="106" t="s">
        <v>209</v>
      </c>
      <c r="E48" s="106"/>
      <c r="F48" s="106"/>
      <c r="G48" s="106"/>
      <c r="H48" s="106"/>
      <c r="I48" s="106"/>
      <c r="J48" s="106"/>
    </row>
    <row r="49" spans="1:10">
      <c r="A49" s="85"/>
      <c r="B49" s="85" t="s">
        <v>197</v>
      </c>
      <c r="C49" s="86" t="s">
        <v>210</v>
      </c>
      <c r="D49" s="107" t="s">
        <v>211</v>
      </c>
      <c r="E49" s="107"/>
      <c r="F49" s="107"/>
      <c r="G49" s="107"/>
      <c r="H49" s="107"/>
      <c r="I49" s="107"/>
      <c r="J49" s="107"/>
    </row>
    <row r="50" spans="1:10" ht="24">
      <c r="A50" s="88"/>
      <c r="B50" s="88" t="s">
        <v>200</v>
      </c>
      <c r="C50" s="89" t="s">
        <v>212</v>
      </c>
      <c r="D50" s="110" t="s">
        <v>213</v>
      </c>
      <c r="E50" s="110"/>
      <c r="F50" s="110"/>
      <c r="G50" s="110"/>
      <c r="H50" s="110"/>
      <c r="I50" s="110"/>
      <c r="J50" s="110"/>
    </row>
    <row r="52" spans="1:10" ht="120">
      <c r="A52" s="77" t="s">
        <v>214</v>
      </c>
      <c r="B52" s="78" t="s">
        <v>188</v>
      </c>
      <c r="C52" s="79" t="s">
        <v>215</v>
      </c>
      <c r="D52" s="108" t="s">
        <v>216</v>
      </c>
      <c r="E52" s="108"/>
      <c r="F52" s="108"/>
      <c r="G52" s="108"/>
      <c r="H52" s="108"/>
      <c r="I52" s="108"/>
      <c r="J52" s="108"/>
    </row>
    <row r="53" spans="1:10">
      <c r="A53" s="80"/>
      <c r="B53" s="80" t="s">
        <v>191</v>
      </c>
      <c r="C53" s="81" t="s">
        <v>217</v>
      </c>
      <c r="D53" s="109" t="s">
        <v>218</v>
      </c>
      <c r="E53" s="109"/>
      <c r="F53" s="109"/>
      <c r="G53" s="109"/>
      <c r="H53" s="109"/>
      <c r="I53" s="109"/>
      <c r="J53" s="109"/>
    </row>
    <row r="54" spans="1:10">
      <c r="A54" s="82"/>
      <c r="B54" s="82" t="s">
        <v>194</v>
      </c>
      <c r="C54" s="83" t="s">
        <v>219</v>
      </c>
      <c r="D54" s="106" t="s">
        <v>220</v>
      </c>
      <c r="E54" s="106"/>
      <c r="F54" s="106"/>
      <c r="G54" s="106"/>
      <c r="H54" s="106"/>
      <c r="I54" s="106"/>
      <c r="J54" s="106"/>
    </row>
    <row r="55" spans="1:10">
      <c r="A55" s="85"/>
      <c r="B55" s="85" t="s">
        <v>197</v>
      </c>
      <c r="C55" s="86" t="s">
        <v>221</v>
      </c>
      <c r="D55" s="107" t="s">
        <v>222</v>
      </c>
      <c r="E55" s="107"/>
      <c r="F55" s="107"/>
      <c r="G55" s="107"/>
      <c r="H55" s="107"/>
      <c r="I55" s="107"/>
      <c r="J55" s="107"/>
    </row>
    <row r="56" spans="1:10">
      <c r="A56" s="88"/>
      <c r="B56" s="88" t="s">
        <v>200</v>
      </c>
      <c r="C56" s="89" t="s">
        <v>223</v>
      </c>
      <c r="D56" s="110" t="s">
        <v>224</v>
      </c>
      <c r="E56" s="110"/>
      <c r="F56" s="110"/>
      <c r="G56" s="110"/>
      <c r="H56" s="110"/>
      <c r="I56" s="110"/>
      <c r="J56" s="110"/>
    </row>
    <row r="58" spans="1:10">
      <c r="A58" s="103" t="s">
        <v>225</v>
      </c>
      <c r="B58" s="103"/>
      <c r="C58" s="103"/>
      <c r="D58" s="103"/>
      <c r="E58" s="103"/>
      <c r="F58" s="103"/>
      <c r="G58" s="103"/>
      <c r="H58" s="103"/>
      <c r="I58" s="103"/>
      <c r="J58" s="103"/>
    </row>
    <row r="59" spans="1:10">
      <c r="A59" s="90" t="s">
        <v>226</v>
      </c>
      <c r="B59" s="76" t="s">
        <v>227</v>
      </c>
      <c r="C59" s="76" t="s">
        <v>228</v>
      </c>
      <c r="D59" s="104" t="s">
        <v>229</v>
      </c>
      <c r="E59" s="104"/>
      <c r="F59" s="104"/>
      <c r="G59" s="104"/>
      <c r="H59" s="104"/>
      <c r="I59" s="104"/>
      <c r="J59" s="104"/>
    </row>
    <row r="60" spans="1:10" ht="48">
      <c r="A60" s="91" t="s">
        <v>230</v>
      </c>
      <c r="B60" s="91" t="s">
        <v>231</v>
      </c>
      <c r="C60" s="92" t="s">
        <v>232</v>
      </c>
      <c r="D60" s="105" t="s">
        <v>233</v>
      </c>
      <c r="E60" s="105"/>
      <c r="F60" s="105"/>
      <c r="G60" s="105"/>
      <c r="H60" s="105"/>
      <c r="I60" s="105"/>
      <c r="J60" s="105"/>
    </row>
    <row r="61" spans="1:10" ht="60">
      <c r="A61" s="82" t="s">
        <v>234</v>
      </c>
      <c r="B61" s="82" t="s">
        <v>235</v>
      </c>
      <c r="C61" s="84" t="s">
        <v>236</v>
      </c>
      <c r="D61" s="106" t="s">
        <v>237</v>
      </c>
      <c r="E61" s="106"/>
      <c r="F61" s="106"/>
      <c r="G61" s="106"/>
      <c r="H61" s="106"/>
      <c r="I61" s="106"/>
      <c r="J61" s="106"/>
    </row>
    <row r="62" spans="1:10" ht="48">
      <c r="A62" s="85" t="s">
        <v>238</v>
      </c>
      <c r="B62" s="85" t="s">
        <v>239</v>
      </c>
      <c r="C62" s="87" t="s">
        <v>240</v>
      </c>
      <c r="D62" s="107" t="s">
        <v>241</v>
      </c>
      <c r="E62" s="107"/>
      <c r="F62" s="107"/>
      <c r="G62" s="107"/>
      <c r="H62" s="107"/>
      <c r="I62" s="107"/>
      <c r="J62" s="107"/>
    </row>
  </sheetData>
  <mergeCells count="30">
    <mergeCell ref="A1:G1"/>
    <mergeCell ref="A2:G2"/>
    <mergeCell ref="A4:L4"/>
    <mergeCell ref="A12:L12"/>
    <mergeCell ref="A22:L22"/>
    <mergeCell ref="A32:J32"/>
    <mergeCell ref="A35:J35"/>
    <mergeCell ref="A36:J36"/>
    <mergeCell ref="A38:J38"/>
    <mergeCell ref="C39:J39"/>
    <mergeCell ref="D40:J40"/>
    <mergeCell ref="D41:J41"/>
    <mergeCell ref="D42:J42"/>
    <mergeCell ref="D43:J43"/>
    <mergeCell ref="D44:J44"/>
    <mergeCell ref="D46:J46"/>
    <mergeCell ref="D47:J47"/>
    <mergeCell ref="D48:J48"/>
    <mergeCell ref="D49:J49"/>
    <mergeCell ref="D50:J50"/>
    <mergeCell ref="D52:J52"/>
    <mergeCell ref="D53:J53"/>
    <mergeCell ref="D54:J54"/>
    <mergeCell ref="D55:J55"/>
    <mergeCell ref="D56:J56"/>
    <mergeCell ref="A58:J58"/>
    <mergeCell ref="D59:J59"/>
    <mergeCell ref="D60:J60"/>
    <mergeCell ref="D61:J61"/>
    <mergeCell ref="D62:J62"/>
  </mergeCells>
  <conditionalFormatting sqref="G24:G30">
    <cfRule type="expression" dxfId="9" priority="2">
      <formula>G24="Tier1 コア"</formula>
    </cfRule>
    <cfRule type="expression" dxfId="8" priority="3">
      <formula>G24="Tier2 競争優位"</formula>
    </cfRule>
    <cfRule type="expression" dxfId="7" priority="4">
      <formula>G24="Tier3 一般"</formula>
    </cfRule>
  </conditionalFormatting>
  <dataValidations count="1">
    <dataValidation type="list" allowBlank="1" sqref="I24:I30" xr:uid="{00000000-0002-0000-0100-000000000000}">
      <formula1>"高,中,低"</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5623"/>
  </sheetPr>
  <dimension ref="A1:J41"/>
  <sheetViews>
    <sheetView showGridLines="0" topLeftCell="A17" zoomScaleNormal="100" workbookViewId="0">
      <selection activeCell="A41" sqref="A41:J41"/>
    </sheetView>
  </sheetViews>
  <sheetFormatPr defaultColWidth="8.7109375" defaultRowHeight="15"/>
  <cols>
    <col min="1" max="1" width="6" customWidth="1"/>
    <col min="2" max="4" width="20" customWidth="1"/>
    <col min="5" max="5" width="12" customWidth="1"/>
    <col min="6" max="7" width="10" customWidth="1"/>
    <col min="8" max="8" width="12" customWidth="1"/>
    <col min="9" max="9" width="14" customWidth="1"/>
    <col min="10" max="10" width="22" customWidth="1"/>
  </cols>
  <sheetData>
    <row r="1" spans="1:10" ht="36" customHeight="1">
      <c r="A1" s="114" t="s">
        <v>79</v>
      </c>
      <c r="B1" s="114"/>
      <c r="C1" s="114"/>
      <c r="D1" s="114"/>
      <c r="E1" s="114"/>
      <c r="F1" s="114"/>
      <c r="G1" s="114"/>
      <c r="H1" s="114"/>
      <c r="I1" s="114"/>
      <c r="J1" s="114"/>
    </row>
    <row r="2" spans="1:10" ht="13.5" customHeight="1">
      <c r="A2" s="99" t="s">
        <v>80</v>
      </c>
      <c r="B2" s="99"/>
      <c r="C2" s="99"/>
      <c r="D2" s="99"/>
      <c r="E2" s="99"/>
      <c r="F2" s="99"/>
      <c r="G2" s="99"/>
      <c r="H2" s="99"/>
      <c r="I2" s="99"/>
      <c r="J2" s="99"/>
    </row>
    <row r="4" spans="1:10" ht="24" customHeight="1">
      <c r="A4" s="115" t="s">
        <v>81</v>
      </c>
      <c r="B4" s="115"/>
      <c r="C4" s="115"/>
      <c r="D4" s="115"/>
      <c r="E4" s="115"/>
      <c r="F4" s="115"/>
      <c r="G4" s="115"/>
      <c r="H4" s="115"/>
      <c r="I4" s="115"/>
      <c r="J4" s="115"/>
    </row>
    <row r="5" spans="1:10" ht="26.25" customHeight="1">
      <c r="A5" s="27" t="s">
        <v>2</v>
      </c>
      <c r="B5" s="28" t="s">
        <v>64</v>
      </c>
      <c r="C5" s="28" t="s">
        <v>82</v>
      </c>
      <c r="D5" s="28" t="s">
        <v>83</v>
      </c>
      <c r="E5" s="28" t="s">
        <v>84</v>
      </c>
      <c r="F5" s="28" t="s">
        <v>85</v>
      </c>
      <c r="G5" s="28" t="s">
        <v>86</v>
      </c>
      <c r="H5" s="28" t="s">
        <v>87</v>
      </c>
      <c r="I5" s="28" t="s">
        <v>88</v>
      </c>
      <c r="J5" s="28" t="s">
        <v>62</v>
      </c>
    </row>
    <row r="6" spans="1:10" ht="24" customHeight="1">
      <c r="A6" s="25">
        <v>1</v>
      </c>
      <c r="B6" s="26"/>
      <c r="C6" s="26"/>
      <c r="D6" s="26"/>
      <c r="E6" s="26"/>
      <c r="F6" s="26"/>
      <c r="G6" s="6"/>
      <c r="H6" s="26"/>
      <c r="I6" s="29" t="str">
        <f t="shared" ref="I6:I13" si="0">IF(OR(F6="",G6=""),"",IF(AND(F6&gt;=70,G6="×"),"A：最高リスク",IF(AND(F6&gt;=70,G6="△"),"B：高リスク",IF(AND(F6&gt;=40,G6="×"),"B：高リスク",IF(F6&gt;=40,"C：中リスク","D：低リスク")))))</f>
        <v/>
      </c>
      <c r="J6" s="26"/>
    </row>
    <row r="7" spans="1:10" ht="24" customHeight="1">
      <c r="A7" s="25">
        <v>2</v>
      </c>
      <c r="B7" s="26"/>
      <c r="C7" s="26"/>
      <c r="D7" s="26"/>
      <c r="E7" s="26"/>
      <c r="F7" s="26"/>
      <c r="G7" s="6"/>
      <c r="H7" s="26"/>
      <c r="I7" s="29" t="str">
        <f t="shared" si="0"/>
        <v/>
      </c>
      <c r="J7" s="26"/>
    </row>
    <row r="8" spans="1:10" ht="24" customHeight="1">
      <c r="A8" s="25">
        <v>3</v>
      </c>
      <c r="B8" s="26"/>
      <c r="C8" s="26"/>
      <c r="D8" s="26"/>
      <c r="E8" s="26"/>
      <c r="F8" s="26"/>
      <c r="G8" s="6"/>
      <c r="H8" s="26"/>
      <c r="I8" s="29" t="str">
        <f t="shared" si="0"/>
        <v/>
      </c>
      <c r="J8" s="26"/>
    </row>
    <row r="9" spans="1:10" ht="24" customHeight="1">
      <c r="A9" s="25">
        <v>4</v>
      </c>
      <c r="B9" s="26"/>
      <c r="C9" s="26"/>
      <c r="D9" s="26"/>
      <c r="E9" s="26"/>
      <c r="F9" s="26"/>
      <c r="G9" s="6"/>
      <c r="H9" s="26"/>
      <c r="I9" s="29" t="str">
        <f t="shared" si="0"/>
        <v/>
      </c>
      <c r="J9" s="26"/>
    </row>
    <row r="10" spans="1:10" ht="24" customHeight="1">
      <c r="A10" s="25">
        <v>5</v>
      </c>
      <c r="B10" s="26"/>
      <c r="C10" s="26"/>
      <c r="D10" s="26"/>
      <c r="E10" s="26"/>
      <c r="F10" s="26"/>
      <c r="G10" s="6"/>
      <c r="H10" s="26"/>
      <c r="I10" s="29" t="str">
        <f t="shared" si="0"/>
        <v/>
      </c>
      <c r="J10" s="26"/>
    </row>
    <row r="11" spans="1:10" ht="24" customHeight="1">
      <c r="A11" s="25">
        <v>6</v>
      </c>
      <c r="B11" s="26"/>
      <c r="C11" s="26"/>
      <c r="D11" s="26"/>
      <c r="E11" s="26"/>
      <c r="F11" s="26"/>
      <c r="G11" s="6"/>
      <c r="H11" s="26"/>
      <c r="I11" s="29" t="str">
        <f t="shared" si="0"/>
        <v/>
      </c>
      <c r="J11" s="26"/>
    </row>
    <row r="12" spans="1:10" ht="24" customHeight="1">
      <c r="A12" s="25">
        <v>7</v>
      </c>
      <c r="B12" s="26"/>
      <c r="C12" s="26"/>
      <c r="D12" s="26"/>
      <c r="E12" s="26"/>
      <c r="F12" s="26"/>
      <c r="G12" s="6"/>
      <c r="H12" s="26"/>
      <c r="I12" s="29" t="str">
        <f t="shared" si="0"/>
        <v/>
      </c>
      <c r="J12" s="26"/>
    </row>
    <row r="13" spans="1:10" ht="24" customHeight="1">
      <c r="A13" s="25">
        <v>8</v>
      </c>
      <c r="B13" s="26"/>
      <c r="C13" s="26"/>
      <c r="D13" s="26"/>
      <c r="E13" s="26"/>
      <c r="F13" s="26"/>
      <c r="G13" s="6"/>
      <c r="H13" s="26"/>
      <c r="I13" s="29" t="str">
        <f t="shared" si="0"/>
        <v/>
      </c>
      <c r="J13" s="26"/>
    </row>
    <row r="15" spans="1:10" ht="16.5" customHeight="1">
      <c r="A15" s="115" t="s">
        <v>89</v>
      </c>
      <c r="B15" s="115"/>
      <c r="C15" s="115"/>
      <c r="D15" s="115"/>
      <c r="E15" s="115"/>
      <c r="F15" s="115"/>
      <c r="G15" s="115"/>
      <c r="H15" s="115"/>
      <c r="I15" s="115"/>
      <c r="J15" s="115"/>
    </row>
    <row r="16" spans="1:10" ht="15" customHeight="1">
      <c r="A16" s="23" t="s">
        <v>2</v>
      </c>
      <c r="B16" s="24" t="s">
        <v>90</v>
      </c>
      <c r="C16" s="24" t="s">
        <v>85</v>
      </c>
      <c r="D16" s="24" t="s">
        <v>91</v>
      </c>
      <c r="E16" s="24" t="s">
        <v>62</v>
      </c>
    </row>
    <row r="17" spans="1:10" ht="21.75" customHeight="1">
      <c r="A17" s="25">
        <v>1</v>
      </c>
      <c r="B17" s="30" t="s">
        <v>92</v>
      </c>
      <c r="C17" s="31"/>
      <c r="D17" s="32" t="s">
        <v>93</v>
      </c>
      <c r="E17" s="30"/>
    </row>
    <row r="18" spans="1:10" ht="21.75" customHeight="1">
      <c r="A18" s="25">
        <v>2</v>
      </c>
      <c r="B18" s="30" t="s">
        <v>94</v>
      </c>
      <c r="C18" s="31"/>
      <c r="D18" s="32" t="s">
        <v>93</v>
      </c>
      <c r="E18" s="30"/>
    </row>
    <row r="19" spans="1:10" ht="21.75" customHeight="1">
      <c r="A19" s="25">
        <v>3</v>
      </c>
      <c r="B19" s="30" t="s">
        <v>95</v>
      </c>
      <c r="C19" s="31"/>
      <c r="D19" s="32" t="s">
        <v>96</v>
      </c>
      <c r="E19" s="30"/>
    </row>
    <row r="20" spans="1:10" ht="21.75" customHeight="1">
      <c r="A20" s="25">
        <v>4</v>
      </c>
      <c r="B20" s="30" t="s">
        <v>97</v>
      </c>
      <c r="C20" s="31"/>
      <c r="D20" s="32" t="s">
        <v>98</v>
      </c>
      <c r="E20" s="30"/>
    </row>
    <row r="21" spans="1:10" ht="21.75" customHeight="1">
      <c r="A21" s="25">
        <v>5</v>
      </c>
      <c r="B21" s="26" t="s">
        <v>99</v>
      </c>
      <c r="C21" s="31"/>
      <c r="D21" s="32" t="s">
        <v>98</v>
      </c>
      <c r="E21" s="30"/>
    </row>
    <row r="22" spans="1:10" ht="21.75" customHeight="1">
      <c r="A22" s="25">
        <v>6</v>
      </c>
      <c r="B22" s="30" t="s">
        <v>100</v>
      </c>
      <c r="C22" s="31"/>
      <c r="D22" s="32" t="s">
        <v>98</v>
      </c>
      <c r="E22" s="30"/>
    </row>
    <row r="23" spans="1:10" ht="21.75" customHeight="1">
      <c r="A23" s="25">
        <v>7</v>
      </c>
      <c r="B23" s="30" t="s">
        <v>101</v>
      </c>
      <c r="C23" s="31"/>
      <c r="D23" s="32" t="s">
        <v>98</v>
      </c>
      <c r="E23" s="30"/>
    </row>
    <row r="25" spans="1:10" ht="16.5" customHeight="1">
      <c r="A25" s="115" t="s">
        <v>102</v>
      </c>
      <c r="B25" s="115"/>
      <c r="C25" s="115"/>
      <c r="D25" s="115"/>
      <c r="E25" s="115"/>
      <c r="F25" s="115"/>
      <c r="G25" s="115"/>
      <c r="H25" s="115"/>
      <c r="I25" s="115"/>
      <c r="J25" s="115"/>
    </row>
    <row r="26" spans="1:10" ht="15" customHeight="1">
      <c r="A26" s="23" t="s">
        <v>2</v>
      </c>
      <c r="B26" s="24" t="s">
        <v>83</v>
      </c>
      <c r="C26" s="24" t="s">
        <v>103</v>
      </c>
      <c r="D26" s="24" t="s">
        <v>104</v>
      </c>
      <c r="E26" s="24" t="s">
        <v>76</v>
      </c>
      <c r="F26" s="24" t="s">
        <v>105</v>
      </c>
    </row>
    <row r="27" spans="1:10" ht="21.75" customHeight="1">
      <c r="A27" s="25">
        <v>1</v>
      </c>
      <c r="B27" s="30"/>
      <c r="C27" s="30"/>
      <c r="D27" s="30"/>
      <c r="E27" s="29" t="str">
        <f t="shared" ref="E27:E32" si="1">IF(D27="","",IF(D27&gt;=70,"高（70%以上）",IF(D27&gt;=40,"中（40-70%）","低（40%未満）")))</f>
        <v/>
      </c>
      <c r="F27" s="30"/>
    </row>
    <row r="28" spans="1:10" ht="21.75" customHeight="1">
      <c r="A28" s="25">
        <v>2</v>
      </c>
      <c r="B28" s="30"/>
      <c r="C28" s="30"/>
      <c r="D28" s="30"/>
      <c r="E28" s="29" t="str">
        <f t="shared" si="1"/>
        <v/>
      </c>
      <c r="F28" s="30"/>
    </row>
    <row r="29" spans="1:10" ht="21.75" customHeight="1">
      <c r="A29" s="25">
        <v>3</v>
      </c>
      <c r="B29" s="30"/>
      <c r="C29" s="30"/>
      <c r="D29" s="30"/>
      <c r="E29" s="29" t="str">
        <f t="shared" si="1"/>
        <v/>
      </c>
      <c r="F29" s="30"/>
    </row>
    <row r="30" spans="1:10" ht="21.75" customHeight="1">
      <c r="A30" s="25">
        <v>4</v>
      </c>
      <c r="B30" s="30"/>
      <c r="C30" s="30"/>
      <c r="D30" s="30"/>
      <c r="E30" s="29" t="str">
        <f t="shared" si="1"/>
        <v/>
      </c>
      <c r="F30" s="30"/>
    </row>
    <row r="31" spans="1:10" ht="21.75" customHeight="1">
      <c r="A31" s="25">
        <v>5</v>
      </c>
      <c r="B31" s="30"/>
      <c r="C31" s="30"/>
      <c r="D31" s="30"/>
      <c r="E31" s="29" t="str">
        <f t="shared" si="1"/>
        <v/>
      </c>
      <c r="F31" s="30"/>
    </row>
    <row r="32" spans="1:10" ht="21.75" customHeight="1">
      <c r="A32" s="25">
        <v>6</v>
      </c>
      <c r="B32" s="30"/>
      <c r="C32" s="30"/>
      <c r="D32" s="30"/>
      <c r="E32" s="29" t="str">
        <f t="shared" si="1"/>
        <v/>
      </c>
      <c r="F32" s="30"/>
    </row>
    <row r="35" spans="1:10">
      <c r="A35" s="118" t="s">
        <v>252</v>
      </c>
      <c r="B35" s="118"/>
      <c r="C35" s="118"/>
      <c r="D35" s="118"/>
      <c r="E35" s="118"/>
      <c r="F35" s="118"/>
      <c r="G35" s="118"/>
      <c r="H35" s="118"/>
      <c r="I35" s="118"/>
      <c r="J35" s="118"/>
    </row>
    <row r="36" spans="1:10" ht="24.75" customHeight="1">
      <c r="A36" s="119" t="s">
        <v>243</v>
      </c>
      <c r="B36" s="119"/>
      <c r="C36" s="119"/>
      <c r="D36" s="119"/>
      <c r="E36" s="119"/>
      <c r="F36" s="119"/>
      <c r="G36" s="119"/>
      <c r="H36" s="119"/>
      <c r="I36" s="119"/>
      <c r="J36" s="119"/>
    </row>
    <row r="37" spans="1:10" ht="18" customHeight="1">
      <c r="A37" s="120" t="s">
        <v>244</v>
      </c>
      <c r="B37" s="120"/>
      <c r="C37" s="120"/>
      <c r="D37" s="120"/>
      <c r="E37" s="120"/>
      <c r="F37" s="120"/>
      <c r="G37" s="120"/>
      <c r="H37" s="120"/>
      <c r="I37" s="120"/>
      <c r="J37" s="120"/>
    </row>
    <row r="38" spans="1:10" ht="24" customHeight="1">
      <c r="A38" s="93" t="s">
        <v>245</v>
      </c>
      <c r="B38" s="121" t="s">
        <v>246</v>
      </c>
      <c r="C38" s="121"/>
      <c r="D38" s="121"/>
      <c r="E38" s="121"/>
      <c r="F38" s="121"/>
      <c r="G38" s="121"/>
      <c r="H38" s="121"/>
      <c r="I38" s="121"/>
      <c r="J38" s="121"/>
    </row>
    <row r="39" spans="1:10" ht="21" customHeight="1">
      <c r="A39" s="94" t="s">
        <v>247</v>
      </c>
      <c r="B39" s="122" t="s">
        <v>248</v>
      </c>
      <c r="C39" s="122"/>
      <c r="D39" s="122"/>
      <c r="E39" s="122"/>
      <c r="F39" s="122"/>
      <c r="G39" s="122"/>
      <c r="H39" s="122"/>
      <c r="I39" s="122"/>
      <c r="J39" s="122"/>
    </row>
    <row r="40" spans="1:10" ht="25.5" customHeight="1">
      <c r="A40" s="95" t="s">
        <v>249</v>
      </c>
      <c r="B40" s="116" t="s">
        <v>250</v>
      </c>
      <c r="C40" s="116"/>
      <c r="D40" s="116"/>
      <c r="E40" s="116"/>
      <c r="F40" s="116"/>
      <c r="G40" s="116"/>
      <c r="H40" s="116"/>
      <c r="I40" s="116"/>
      <c r="J40" s="116"/>
    </row>
    <row r="41" spans="1:10">
      <c r="A41" s="117" t="s">
        <v>251</v>
      </c>
      <c r="B41" s="117"/>
      <c r="C41" s="117"/>
      <c r="D41" s="117"/>
      <c r="E41" s="117"/>
      <c r="F41" s="117"/>
      <c r="G41" s="117"/>
      <c r="H41" s="117"/>
      <c r="I41" s="117"/>
      <c r="J41" s="117"/>
    </row>
  </sheetData>
  <mergeCells count="12">
    <mergeCell ref="A1:J1"/>
    <mergeCell ref="A2:J2"/>
    <mergeCell ref="A4:J4"/>
    <mergeCell ref="A15:J15"/>
    <mergeCell ref="A25:J25"/>
    <mergeCell ref="B40:J40"/>
    <mergeCell ref="A41:J41"/>
    <mergeCell ref="A35:J35"/>
    <mergeCell ref="A36:J36"/>
    <mergeCell ref="A37:J37"/>
    <mergeCell ref="B38:J38"/>
    <mergeCell ref="B39:J39"/>
  </mergeCells>
  <conditionalFormatting sqref="I6:I13">
    <cfRule type="expression" dxfId="6" priority="2">
      <formula>I6="A：最高リスク"</formula>
    </cfRule>
    <cfRule type="expression" dxfId="5" priority="3">
      <formula>I6="B：高リスク"</formula>
    </cfRule>
    <cfRule type="expression" dxfId="4" priority="4">
      <formula>I6="C：中リスク"</formula>
    </cfRule>
    <cfRule type="expression" dxfId="3" priority="5">
      <formula>I6="D：低リスク"</formula>
    </cfRule>
  </conditionalFormatting>
  <dataValidations count="2">
    <dataValidation type="list" allowBlank="1" sqref="G6:G13" xr:uid="{00000000-0002-0000-0200-000000000000}">
      <formula1>"○,△,×"</formula1>
      <formula2>0</formula2>
    </dataValidation>
    <dataValidation type="list" allowBlank="1" sqref="D17:D23 D37:D41" xr:uid="{00000000-0002-0000-0200-000001000000}">
      <formula1>"高,中,低"</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D7D31"/>
  </sheetPr>
  <dimension ref="A1:H34"/>
  <sheetViews>
    <sheetView showGridLines="0" topLeftCell="A16" zoomScaleNormal="100" workbookViewId="0">
      <selection activeCell="G27" sqref="G27"/>
    </sheetView>
  </sheetViews>
  <sheetFormatPr defaultColWidth="8.7109375" defaultRowHeight="15"/>
  <cols>
    <col min="1" max="1" width="6" customWidth="1"/>
    <col min="2" max="2" width="24" customWidth="1"/>
    <col min="3" max="4" width="28" customWidth="1"/>
    <col min="5" max="7" width="14" customWidth="1"/>
    <col min="8" max="8" width="18" customWidth="1"/>
  </cols>
  <sheetData>
    <row r="1" spans="1:8" ht="36" customHeight="1">
      <c r="A1" s="114" t="s">
        <v>106</v>
      </c>
      <c r="B1" s="114"/>
      <c r="C1" s="114"/>
      <c r="D1" s="114"/>
      <c r="E1" s="114"/>
      <c r="F1" s="114"/>
      <c r="G1" s="114"/>
      <c r="H1" s="114"/>
    </row>
    <row r="2" spans="1:8" ht="15" customHeight="1">
      <c r="A2" s="99" t="s">
        <v>107</v>
      </c>
      <c r="B2" s="99"/>
      <c r="C2" s="99"/>
      <c r="D2" s="99"/>
      <c r="E2" s="99"/>
      <c r="F2" s="99"/>
      <c r="G2" s="99"/>
      <c r="H2" s="99"/>
    </row>
    <row r="4" spans="1:8" ht="24" customHeight="1">
      <c r="A4" s="115" t="s">
        <v>108</v>
      </c>
      <c r="B4" s="115"/>
      <c r="C4" s="115"/>
      <c r="D4" s="115"/>
      <c r="E4" s="115"/>
      <c r="F4" s="115"/>
      <c r="G4" s="115"/>
      <c r="H4" s="115"/>
    </row>
    <row r="5" spans="1:8" ht="15" customHeight="1">
      <c r="A5" s="27" t="s">
        <v>2</v>
      </c>
      <c r="B5" s="28" t="s">
        <v>109</v>
      </c>
      <c r="C5" s="28" t="s">
        <v>110</v>
      </c>
      <c r="D5" s="28" t="s">
        <v>111</v>
      </c>
      <c r="E5" s="28" t="s">
        <v>112</v>
      </c>
      <c r="F5" s="28" t="s">
        <v>113</v>
      </c>
      <c r="G5" s="28" t="s">
        <v>114</v>
      </c>
      <c r="H5" s="28" t="s">
        <v>115</v>
      </c>
    </row>
    <row r="6" spans="1:8" ht="27.75" customHeight="1">
      <c r="A6" s="25">
        <v>1</v>
      </c>
      <c r="B6" s="33" t="s">
        <v>116</v>
      </c>
      <c r="C6" s="33"/>
      <c r="D6" s="33" t="s">
        <v>117</v>
      </c>
      <c r="E6" s="30"/>
      <c r="F6" s="31"/>
      <c r="G6" s="34"/>
      <c r="H6" s="6"/>
    </row>
    <row r="7" spans="1:8" ht="27.75" customHeight="1">
      <c r="A7" s="25">
        <v>2</v>
      </c>
      <c r="B7" s="33" t="s">
        <v>118</v>
      </c>
      <c r="C7" s="33"/>
      <c r="D7" s="33" t="s">
        <v>119</v>
      </c>
      <c r="E7" s="30"/>
      <c r="F7" s="31"/>
      <c r="G7" s="34"/>
      <c r="H7" s="6"/>
    </row>
    <row r="8" spans="1:8" ht="27.75" customHeight="1">
      <c r="A8" s="25">
        <v>3</v>
      </c>
      <c r="B8" s="33" t="s">
        <v>120</v>
      </c>
      <c r="C8" s="33"/>
      <c r="D8" s="33" t="s">
        <v>121</v>
      </c>
      <c r="E8" s="30"/>
      <c r="F8" s="31"/>
      <c r="G8" s="34"/>
      <c r="H8" s="6"/>
    </row>
    <row r="9" spans="1:8" ht="27.75" customHeight="1">
      <c r="A9" s="25">
        <v>4</v>
      </c>
      <c r="B9" s="33" t="s">
        <v>122</v>
      </c>
      <c r="C9" s="33"/>
      <c r="D9" s="33" t="s">
        <v>123</v>
      </c>
      <c r="E9" s="30"/>
      <c r="F9" s="31"/>
      <c r="G9" s="34"/>
      <c r="H9" s="6"/>
    </row>
    <row r="10" spans="1:8" ht="24" customHeight="1">
      <c r="A10" s="30"/>
      <c r="B10" s="30"/>
      <c r="C10" s="30"/>
      <c r="D10" s="30"/>
      <c r="E10" s="30"/>
      <c r="F10" s="30"/>
      <c r="G10" s="26"/>
      <c r="H10" s="26"/>
    </row>
    <row r="11" spans="1:8" ht="24" customHeight="1">
      <c r="A11" s="30"/>
      <c r="B11" s="30"/>
      <c r="C11" s="30"/>
      <c r="D11" s="30"/>
      <c r="E11" s="30"/>
      <c r="F11" s="30"/>
      <c r="G11" s="26"/>
      <c r="H11" s="26"/>
    </row>
    <row r="12" spans="1:8" ht="24" customHeight="1">
      <c r="A12" s="30"/>
      <c r="B12" s="30"/>
      <c r="C12" s="30"/>
      <c r="D12" s="30"/>
      <c r="E12" s="30"/>
      <c r="F12" s="30"/>
      <c r="G12" s="26"/>
      <c r="H12" s="26"/>
    </row>
    <row r="14" spans="1:8" ht="24" customHeight="1">
      <c r="A14" s="123" t="s">
        <v>124</v>
      </c>
      <c r="B14" s="123"/>
      <c r="C14" s="123"/>
      <c r="D14" s="123"/>
      <c r="E14" s="123"/>
      <c r="F14" s="123"/>
      <c r="G14" s="123"/>
      <c r="H14" s="123"/>
    </row>
    <row r="15" spans="1:8" ht="15" customHeight="1">
      <c r="A15" s="27" t="s">
        <v>2</v>
      </c>
      <c r="B15" s="28" t="s">
        <v>109</v>
      </c>
      <c r="C15" s="28" t="s">
        <v>110</v>
      </c>
      <c r="D15" s="28" t="s">
        <v>111</v>
      </c>
      <c r="E15" s="28" t="s">
        <v>112</v>
      </c>
      <c r="F15" s="28" t="s">
        <v>113</v>
      </c>
      <c r="G15" s="28" t="s">
        <v>114</v>
      </c>
      <c r="H15" s="28" t="s">
        <v>115</v>
      </c>
    </row>
    <row r="16" spans="1:8" ht="27.75" customHeight="1">
      <c r="A16" s="25">
        <v>1</v>
      </c>
      <c r="B16" s="33" t="s">
        <v>125</v>
      </c>
      <c r="C16" s="33"/>
      <c r="D16" s="33" t="s">
        <v>126</v>
      </c>
      <c r="E16" s="30"/>
      <c r="F16" s="31"/>
      <c r="G16" s="34"/>
      <c r="H16" s="6"/>
    </row>
    <row r="17" spans="1:8" ht="27.75" customHeight="1">
      <c r="A17" s="25">
        <v>2</v>
      </c>
      <c r="B17" s="33" t="s">
        <v>127</v>
      </c>
      <c r="C17" s="33"/>
      <c r="D17" s="33" t="s">
        <v>128</v>
      </c>
      <c r="E17" s="30"/>
      <c r="F17" s="31"/>
      <c r="G17" s="34"/>
      <c r="H17" s="6"/>
    </row>
    <row r="18" spans="1:8" ht="27.75" customHeight="1">
      <c r="A18" s="25">
        <v>3</v>
      </c>
      <c r="B18" s="33" t="s">
        <v>129</v>
      </c>
      <c r="C18" s="33"/>
      <c r="D18" s="33" t="s">
        <v>130</v>
      </c>
      <c r="E18" s="30"/>
      <c r="F18" s="31"/>
      <c r="G18" s="34"/>
      <c r="H18" s="6"/>
    </row>
    <row r="19" spans="1:8" ht="27.75" customHeight="1">
      <c r="A19" s="25">
        <v>4</v>
      </c>
      <c r="B19" s="33" t="s">
        <v>131</v>
      </c>
      <c r="C19" s="33"/>
      <c r="D19" s="33" t="s">
        <v>132</v>
      </c>
      <c r="E19" s="30"/>
      <c r="F19" s="31"/>
      <c r="G19" s="34"/>
      <c r="H19" s="6"/>
    </row>
    <row r="20" spans="1:8" ht="27.75" customHeight="1">
      <c r="A20" s="25">
        <v>5</v>
      </c>
      <c r="B20" s="33" t="s">
        <v>133</v>
      </c>
      <c r="C20" s="33"/>
      <c r="D20" s="33" t="s">
        <v>134</v>
      </c>
      <c r="E20" s="30"/>
      <c r="F20" s="31"/>
      <c r="G20" s="34"/>
      <c r="H20" s="6"/>
    </row>
    <row r="21" spans="1:8" ht="24" customHeight="1">
      <c r="A21" s="30"/>
      <c r="B21" s="30"/>
      <c r="C21" s="30"/>
      <c r="D21" s="30"/>
      <c r="E21" s="30"/>
      <c r="F21" s="30"/>
      <c r="G21" s="26"/>
      <c r="H21" s="26"/>
    </row>
    <row r="22" spans="1:8" ht="24" customHeight="1">
      <c r="A22" s="30"/>
      <c r="B22" s="30"/>
      <c r="C22" s="30"/>
      <c r="D22" s="30"/>
      <c r="E22" s="30"/>
      <c r="F22" s="30"/>
      <c r="G22" s="26"/>
      <c r="H22" s="26"/>
    </row>
    <row r="23" spans="1:8" ht="24" customHeight="1">
      <c r="A23" s="30"/>
      <c r="B23" s="30"/>
      <c r="C23" s="30"/>
      <c r="D23" s="30"/>
      <c r="E23" s="30"/>
      <c r="F23" s="30"/>
      <c r="G23" s="26"/>
      <c r="H23" s="26"/>
    </row>
    <row r="25" spans="1:8" ht="24" customHeight="1">
      <c r="A25" s="124" t="s">
        <v>135</v>
      </c>
      <c r="B25" s="124"/>
      <c r="C25" s="124"/>
      <c r="D25" s="124"/>
      <c r="E25" s="124"/>
      <c r="F25" s="124"/>
      <c r="G25" s="124"/>
      <c r="H25" s="124"/>
    </row>
    <row r="26" spans="1:8" ht="15" customHeight="1">
      <c r="A26" s="27" t="s">
        <v>2</v>
      </c>
      <c r="B26" s="28" t="s">
        <v>109</v>
      </c>
      <c r="C26" s="28" t="s">
        <v>110</v>
      </c>
      <c r="D26" s="28" t="s">
        <v>111</v>
      </c>
      <c r="E26" s="28" t="s">
        <v>112</v>
      </c>
      <c r="F26" s="28" t="s">
        <v>113</v>
      </c>
      <c r="G26" s="28" t="s">
        <v>114</v>
      </c>
      <c r="H26" s="28" t="s">
        <v>115</v>
      </c>
    </row>
    <row r="27" spans="1:8" ht="27.75" customHeight="1">
      <c r="A27" s="25">
        <v>1</v>
      </c>
      <c r="B27" s="33" t="s">
        <v>136</v>
      </c>
      <c r="C27" s="33"/>
      <c r="D27" s="33" t="s">
        <v>137</v>
      </c>
      <c r="E27" s="30"/>
      <c r="F27" s="31"/>
      <c r="G27" s="34"/>
      <c r="H27" s="6"/>
    </row>
    <row r="28" spans="1:8" ht="27.75" customHeight="1">
      <c r="A28" s="25">
        <v>2</v>
      </c>
      <c r="B28" s="33" t="s">
        <v>138</v>
      </c>
      <c r="C28" s="33"/>
      <c r="D28" s="33" t="s">
        <v>139</v>
      </c>
      <c r="E28" s="30"/>
      <c r="F28" s="31"/>
      <c r="G28" s="34"/>
      <c r="H28" s="6"/>
    </row>
    <row r="29" spans="1:8" ht="27.75" customHeight="1">
      <c r="A29" s="25">
        <v>3</v>
      </c>
      <c r="B29" s="33" t="s">
        <v>140</v>
      </c>
      <c r="C29" s="33"/>
      <c r="D29" s="33" t="s">
        <v>141</v>
      </c>
      <c r="E29" s="30"/>
      <c r="F29" s="31"/>
      <c r="G29" s="34"/>
      <c r="H29" s="6"/>
    </row>
    <row r="30" spans="1:8" ht="27.75" customHeight="1">
      <c r="A30" s="25">
        <v>4</v>
      </c>
      <c r="B30" s="33" t="s">
        <v>142</v>
      </c>
      <c r="C30" s="33"/>
      <c r="D30" s="33" t="s">
        <v>143</v>
      </c>
      <c r="E30" s="30"/>
      <c r="F30" s="31"/>
      <c r="G30" s="34"/>
      <c r="H30" s="6"/>
    </row>
    <row r="31" spans="1:8" ht="27.75" customHeight="1">
      <c r="A31" s="25">
        <v>5</v>
      </c>
      <c r="B31" s="33" t="s">
        <v>144</v>
      </c>
      <c r="C31" s="33"/>
      <c r="D31" s="33" t="s">
        <v>145</v>
      </c>
      <c r="E31" s="30"/>
      <c r="F31" s="31"/>
      <c r="G31" s="34"/>
      <c r="H31" s="6"/>
    </row>
    <row r="32" spans="1:8" ht="24" customHeight="1">
      <c r="A32" s="30"/>
      <c r="B32" s="30"/>
      <c r="C32" s="30"/>
      <c r="D32" s="30"/>
      <c r="E32" s="30"/>
      <c r="F32" s="30"/>
      <c r="G32" s="26"/>
      <c r="H32" s="26"/>
    </row>
    <row r="33" spans="1:8" ht="24" customHeight="1">
      <c r="A33" s="30"/>
      <c r="B33" s="30"/>
      <c r="C33" s="30"/>
      <c r="D33" s="30"/>
      <c r="E33" s="30"/>
      <c r="F33" s="30"/>
      <c r="G33" s="26"/>
      <c r="H33" s="26"/>
    </row>
    <row r="34" spans="1:8" ht="24" customHeight="1">
      <c r="A34" s="30"/>
      <c r="B34" s="30"/>
      <c r="C34" s="30"/>
      <c r="D34" s="30"/>
      <c r="E34" s="30"/>
      <c r="F34" s="30"/>
      <c r="G34" s="26"/>
      <c r="H34" s="26"/>
    </row>
  </sheetData>
  <mergeCells count="5">
    <mergeCell ref="A1:H1"/>
    <mergeCell ref="A2:H2"/>
    <mergeCell ref="A4:H4"/>
    <mergeCell ref="A14:H14"/>
    <mergeCell ref="A25:H25"/>
  </mergeCells>
  <dataValidations count="2">
    <dataValidation type="list" allowBlank="1" sqref="H6:H12 H16:H23 H27:H34" xr:uid="{00000000-0002-0000-0300-000000000000}">
      <formula1>"未着手,進行中,完了,保留"</formula1>
      <formula2>0</formula2>
    </dataValidation>
    <dataValidation type="list" allowBlank="1" sqref="G6:G12 G16:G23 G27:G34" xr:uid="{00000000-0002-0000-0300-000001000000}">
      <formula1>"高,中,低"</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8F00"/>
  </sheetPr>
  <dimension ref="A1:K12"/>
  <sheetViews>
    <sheetView showGridLines="0" zoomScaleNormal="100" workbookViewId="0">
      <selection activeCell="F6" sqref="F6"/>
    </sheetView>
  </sheetViews>
  <sheetFormatPr defaultColWidth="8.7109375" defaultRowHeight="15"/>
  <cols>
    <col min="1" max="1" width="5" customWidth="1"/>
    <col min="2" max="2" width="18" customWidth="1"/>
    <col min="3" max="6" width="14" customWidth="1"/>
    <col min="7" max="7" width="5" customWidth="1"/>
    <col min="8" max="8" width="18" customWidth="1"/>
    <col min="9" max="11" width="12" customWidth="1"/>
  </cols>
  <sheetData>
    <row r="1" spans="1:11" ht="42" customHeight="1">
      <c r="A1" s="131" t="s">
        <v>146</v>
      </c>
      <c r="B1" s="131"/>
      <c r="C1" s="131"/>
      <c r="D1" s="131"/>
      <c r="E1" s="131"/>
      <c r="F1" s="131"/>
      <c r="G1" s="131"/>
      <c r="H1" s="131"/>
      <c r="I1" s="131"/>
      <c r="J1" s="131"/>
      <c r="K1" s="131"/>
    </row>
    <row r="2" spans="1:11" ht="15" customHeight="1">
      <c r="A2" s="132" t="s">
        <v>147</v>
      </c>
      <c r="B2" s="132"/>
      <c r="C2" s="132"/>
      <c r="D2" s="132"/>
      <c r="E2" s="132"/>
      <c r="F2" s="132"/>
      <c r="G2" s="132"/>
      <c r="H2" s="132"/>
      <c r="I2" s="132"/>
      <c r="J2" s="132"/>
      <c r="K2" s="132"/>
    </row>
    <row r="4" spans="1:11" ht="24" customHeight="1">
      <c r="A4" s="133" t="s">
        <v>148</v>
      </c>
      <c r="B4" s="133"/>
      <c r="C4" s="133"/>
      <c r="D4" s="133"/>
      <c r="E4" s="133"/>
      <c r="F4" s="133"/>
    </row>
    <row r="5" spans="1:11" ht="24" customHeight="1">
      <c r="B5" s="35" t="s">
        <v>149</v>
      </c>
      <c r="C5" s="36">
        <f>'1.セルフ診断(15問)'!D30</f>
        <v>0</v>
      </c>
      <c r="D5" s="37" t="s">
        <v>150</v>
      </c>
      <c r="E5" s="38">
        <f>IFERROR(C5/30,0)</f>
        <v>0</v>
      </c>
      <c r="F5" s="39" t="str">
        <f>IFERROR(REPT("█",ROUND(C5/1,0))&amp;REPT("░",30-ROUND(C5/1,0)),"")</f>
        <v>░░░░░░░░░░░░░░░░░░░░░░░░░░░░░░</v>
      </c>
      <c r="H5" s="133" t="s">
        <v>151</v>
      </c>
      <c r="I5" s="133"/>
      <c r="J5" s="133"/>
      <c r="K5" s="133"/>
    </row>
    <row r="6" spans="1:11" ht="42" customHeight="1">
      <c r="B6" s="40" t="s">
        <v>9</v>
      </c>
      <c r="C6" s="41">
        <f>'1.セルフ診断(15問)'!D26</f>
        <v>0</v>
      </c>
      <c r="D6" s="42" t="s">
        <v>152</v>
      </c>
      <c r="E6" s="43">
        <f>IFERROR(C6/8,0)</f>
        <v>0</v>
      </c>
      <c r="F6" s="44" t="str">
        <f>IFERROR(REPT("█",ROUND(C6/1,0))&amp;REPT("░",8-ROUND(C6/1,0)),"")</f>
        <v>░░░░░░░░</v>
      </c>
      <c r="H6" s="45" t="s">
        <v>153</v>
      </c>
      <c r="I6" s="134" t="s">
        <v>154</v>
      </c>
      <c r="J6" s="134"/>
      <c r="K6" s="134"/>
    </row>
    <row r="7" spans="1:11" ht="42" customHeight="1">
      <c r="B7" s="46" t="s">
        <v>19</v>
      </c>
      <c r="C7" s="47">
        <f>'1.セルフ診断(15問)'!D27</f>
        <v>0</v>
      </c>
      <c r="D7" s="48" t="s">
        <v>152</v>
      </c>
      <c r="E7" s="49">
        <f>IFERROR(C7/8,0)</f>
        <v>0</v>
      </c>
      <c r="F7" s="50" t="str">
        <f>IFERROR(REPT("█",ROUND(C7/1,0))&amp;REPT("░",8-ROUND(C7/1,0)),"")</f>
        <v>░░░░░░░░</v>
      </c>
      <c r="H7" s="51" t="s">
        <v>155</v>
      </c>
      <c r="I7" s="126" t="s">
        <v>156</v>
      </c>
      <c r="J7" s="126"/>
      <c r="K7" s="126"/>
    </row>
    <row r="8" spans="1:11" ht="42" customHeight="1">
      <c r="B8" s="52" t="s">
        <v>29</v>
      </c>
      <c r="C8" s="53">
        <f>'1.セルフ診断(15問)'!D28</f>
        <v>0</v>
      </c>
      <c r="D8" s="54" t="s">
        <v>152</v>
      </c>
      <c r="E8" s="55">
        <f>IFERROR(C8/8,0)</f>
        <v>0</v>
      </c>
      <c r="F8" s="56" t="str">
        <f>IFERROR(REPT("█",ROUND(C8/1,0))&amp;REPT("░",8-ROUND(C8/1,0)),"")</f>
        <v>░░░░░░░░</v>
      </c>
      <c r="H8" s="57" t="s">
        <v>157</v>
      </c>
      <c r="I8" s="127" t="s">
        <v>158</v>
      </c>
      <c r="J8" s="127"/>
      <c r="K8" s="127"/>
    </row>
    <row r="9" spans="1:11" ht="42" customHeight="1">
      <c r="B9" s="58" t="s">
        <v>39</v>
      </c>
      <c r="C9" s="59">
        <f>'1.セルフ診断(15問)'!D29</f>
        <v>0</v>
      </c>
      <c r="D9" s="60" t="s">
        <v>159</v>
      </c>
      <c r="E9" s="61">
        <f>IFERROR(C9/6,0)</f>
        <v>0</v>
      </c>
      <c r="F9" s="62" t="str">
        <f>IFERROR(REPT("█",ROUND(C9/1,0))&amp;REPT("░",6-ROUND(C9/1,0)),"")</f>
        <v>░░░░░░</v>
      </c>
      <c r="H9" s="63" t="s">
        <v>160</v>
      </c>
      <c r="I9" s="128" t="s">
        <v>161</v>
      </c>
      <c r="J9" s="128"/>
      <c r="K9" s="128"/>
    </row>
    <row r="11" spans="1:11" ht="36" customHeight="1">
      <c r="B11" s="129" t="str">
        <f>IF('1.セルフ診断(15問)'!D30&gt;=24,"✅ 安全：経済安全保障対応体制が整っています",IF('1.セルフ診断(15問)'!D30&gt;=15,"⚠️ 要改善：一部の領域にリスクが見られます","🔴 高リスク：早急な対応が必要です"))</f>
        <v>🔴 高リスク：早急な対応が必要です</v>
      </c>
      <c r="C11" s="129"/>
      <c r="D11" s="129"/>
      <c r="E11" s="129"/>
      <c r="F11" s="129"/>
      <c r="H11" s="130" t="s">
        <v>181</v>
      </c>
      <c r="I11" s="130"/>
      <c r="J11" s="130"/>
      <c r="K11" s="130"/>
    </row>
    <row r="12" spans="1:11" ht="15" customHeight="1">
      <c r="H12" s="125"/>
      <c r="I12" s="125"/>
      <c r="J12" s="125"/>
      <c r="K12" s="125"/>
    </row>
  </sheetData>
  <mergeCells count="11">
    <mergeCell ref="A1:K1"/>
    <mergeCell ref="A2:K2"/>
    <mergeCell ref="A4:F4"/>
    <mergeCell ref="H5:K5"/>
    <mergeCell ref="I6:K6"/>
    <mergeCell ref="H12:K12"/>
    <mergeCell ref="I7:K7"/>
    <mergeCell ref="I8:K8"/>
    <mergeCell ref="I9:K9"/>
    <mergeCell ref="B11:F11"/>
    <mergeCell ref="H11:K11"/>
  </mergeCells>
  <pageMargins left="0.75" right="0.75" top="1" bottom="1" header="0.511811023622047" footer="0.511811023622047"/>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2" id="{00000000-000E-0000-0400-000002000000}">
            <xm:f>'1.セルフ診断(15問)'!D30&gt;=24</xm:f>
            <x14:dxf>
              <fill>
                <patternFill>
                  <bgColor rgb="FFE2EFDA"/>
                </patternFill>
              </fill>
            </x14:dxf>
          </x14:cfRule>
          <x14:cfRule type="expression" priority="3" id="{00000000-000E-0000-0400-000003000000}">
            <xm:f>AND('1.セルフ診断(15問)'!D30&gt;=15,'1.セルフ診断(15問)'!D30&lt;24)</xm:f>
            <x14:dxf>
              <fill>
                <patternFill>
                  <bgColor rgb="FFFFF2CC"/>
                </patternFill>
              </fill>
            </x14:dxf>
          </x14:cfRule>
          <x14:cfRule type="expression" priority="4" id="{00000000-000E-0000-0400-000004000000}">
            <xm:f>'1.セルフ診断(15問)'!D30&lt;15</xm:f>
            <x14:dxf>
              <fill>
                <patternFill>
                  <bgColor rgb="FFFCE4D6"/>
                </patternFill>
              </fill>
            </x14:dxf>
          </x14:cfRule>
          <xm:sqref>B11:F11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A32"/>
  <sheetViews>
    <sheetView showGridLines="0" topLeftCell="A7" zoomScaleNormal="100" workbookViewId="0">
      <selection activeCell="A25" sqref="A25"/>
    </sheetView>
  </sheetViews>
  <sheetFormatPr defaultColWidth="8.7109375" defaultRowHeight="15"/>
  <cols>
    <col min="1" max="1" width="100" customWidth="1"/>
  </cols>
  <sheetData>
    <row r="1" spans="1:1" ht="31.5" customHeight="1">
      <c r="A1" s="64" t="s">
        <v>162</v>
      </c>
    </row>
    <row r="2" spans="1:1" ht="15" customHeight="1">
      <c r="A2" s="65" t="s">
        <v>163</v>
      </c>
    </row>
    <row r="4" spans="1:1" ht="15" customHeight="1">
      <c r="A4" s="66" t="s">
        <v>164</v>
      </c>
    </row>
    <row r="6" spans="1:1" ht="24" customHeight="1">
      <c r="A6" s="67" t="s">
        <v>165</v>
      </c>
    </row>
    <row r="7" spans="1:1" ht="60" customHeight="1">
      <c r="A7" s="68" t="s">
        <v>166</v>
      </c>
    </row>
    <row r="9" spans="1:1" ht="24" customHeight="1">
      <c r="A9" s="69" t="s">
        <v>167</v>
      </c>
    </row>
    <row r="10" spans="1:1" ht="60" customHeight="1">
      <c r="A10" s="68" t="s">
        <v>168</v>
      </c>
    </row>
    <row r="12" spans="1:1" ht="24" customHeight="1">
      <c r="A12" s="70" t="s">
        <v>169</v>
      </c>
    </row>
    <row r="13" spans="1:1" ht="60" customHeight="1">
      <c r="A13" s="68" t="s">
        <v>170</v>
      </c>
    </row>
    <row r="16" spans="1:1" ht="15" customHeight="1">
      <c r="A16" s="66" t="s">
        <v>171</v>
      </c>
    </row>
    <row r="18" spans="1:1" ht="24" customHeight="1">
      <c r="A18" s="71" t="s">
        <v>172</v>
      </c>
    </row>
    <row r="19" spans="1:1" ht="60" customHeight="1">
      <c r="A19" s="68" t="s">
        <v>173</v>
      </c>
    </row>
    <row r="21" spans="1:1" ht="24" customHeight="1">
      <c r="A21" s="72" t="s">
        <v>174</v>
      </c>
    </row>
    <row r="22" spans="1:1" ht="60" customHeight="1">
      <c r="A22" s="68" t="s">
        <v>175</v>
      </c>
    </row>
    <row r="24" spans="1:1" ht="24" customHeight="1">
      <c r="A24" s="73" t="s">
        <v>176</v>
      </c>
    </row>
    <row r="25" spans="1:1" ht="60" customHeight="1">
      <c r="A25" s="68" t="s">
        <v>177</v>
      </c>
    </row>
    <row r="27" spans="1:1" ht="24" customHeight="1">
      <c r="A27" s="74" t="s">
        <v>178</v>
      </c>
    </row>
    <row r="28" spans="1:1" ht="60" customHeight="1">
      <c r="A28" s="68" t="s">
        <v>179</v>
      </c>
    </row>
    <row r="31" spans="1:1" ht="15" customHeight="1">
      <c r="A31" s="66" t="s">
        <v>180</v>
      </c>
    </row>
    <row r="32" spans="1:1" ht="94.5" customHeight="1">
      <c r="A32" s="75" t="s">
        <v>255</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1.セルフ診断(15問)</vt:lpstr>
      <vt:lpstr>2.コア技術マッピング</vt:lpstr>
      <vt:lpstr>3.SC依存度マップ</vt:lpstr>
      <vt:lpstr>4.改善アクション</vt:lpstr>
      <vt:lpstr>5.診断ダッシュボード</vt:lpstr>
      <vt:lpstr>6.結果コメント雛形</vt:lpstr>
      <vt:lpstr>'1.セルフ診断(15問)'!Print_Titles</vt:lpstr>
      <vt:lpstr>'2.コア技術マッピング'!Print_Titles</vt:lpstr>
      <vt:lpstr>'3.SC依存度マップ'!Print_Titles</vt:lpstr>
      <vt:lpstr>'4.改善アクション'!Print_Titles</vt:lpstr>
      <vt:lpstr>'5.診断ダッシュボード'!Print_Titles</vt:lpstr>
      <vt:lpstr>'6.結果コメント雛形'!Print_Titles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sumida shinji</cp:lastModifiedBy>
  <cp:revision>0</cp:revision>
  <dcterms:created xsi:type="dcterms:W3CDTF">2026-03-04T08:11:37Z</dcterms:created>
  <dcterms:modified xsi:type="dcterms:W3CDTF">2026-03-04T09:12:09Z</dcterms:modified>
  <dc:language>en-US</dc:language>
</cp:coreProperties>
</file>